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Experiments 2024/EXP241001 - fresh JQ1 infectivity /Infectivity assay /"/>
    </mc:Choice>
  </mc:AlternateContent>
  <xr:revisionPtr revIDLastSave="0" documentId="13_ncr:1_{ED817855-300F-A844-9639-1D51BA35599C}" xr6:coauthVersionLast="47" xr6:coauthVersionMax="47" xr10:uidLastSave="{00000000-0000-0000-0000-000000000000}"/>
  <bookViews>
    <workbookView xWindow="0" yWindow="500" windowWidth="28420" windowHeight="17500" activeTab="3" xr2:uid="{38F403CE-AB08-4A80-99E1-8094B9B32268}"/>
  </bookViews>
  <sheets>
    <sheet name="Plate 1 - Sheet1" sheetId="1" r:id="rId1"/>
    <sheet name="Plate 2 - Sheet1" sheetId="2" r:id="rId2"/>
    <sheet name="Plate 3 - Sheet1" sheetId="3" r:id="rId3"/>
    <sheet name="analysis " sheetId="4" r:id="rId4"/>
  </sheets>
  <definedNames>
    <definedName name="MethodPointer1">-66296592</definedName>
    <definedName name="MethodPointer2">465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4" l="1"/>
  <c r="G52" i="4"/>
  <c r="F52" i="4"/>
  <c r="F53" i="4" s="1"/>
  <c r="O7" i="4" s="1"/>
  <c r="E52" i="4"/>
  <c r="D52" i="4"/>
  <c r="C52" i="4"/>
  <c r="B52" i="4"/>
  <c r="B54" i="4" s="1"/>
  <c r="H32" i="4"/>
  <c r="G32" i="4"/>
  <c r="F32" i="4"/>
  <c r="F33" i="4" s="1"/>
  <c r="O6" i="4" s="1"/>
  <c r="E32" i="4"/>
  <c r="D32" i="4"/>
  <c r="C32" i="4"/>
  <c r="B32" i="4"/>
  <c r="H14" i="4"/>
  <c r="G14" i="4"/>
  <c r="F14" i="4"/>
  <c r="E14" i="4"/>
  <c r="D14" i="4"/>
  <c r="C14" i="4"/>
  <c r="B14" i="4"/>
  <c r="B33" i="4" l="1"/>
  <c r="K6" i="4" s="1"/>
  <c r="C33" i="4"/>
  <c r="L6" i="4" s="1"/>
  <c r="D33" i="4"/>
  <c r="M6" i="4" s="1"/>
  <c r="H33" i="4"/>
  <c r="Q6" i="4" s="1"/>
  <c r="E33" i="4"/>
  <c r="N6" i="4" s="1"/>
  <c r="H18" i="4"/>
  <c r="C15" i="4"/>
  <c r="L5" i="4" s="1"/>
  <c r="B15" i="4"/>
  <c r="K5" i="4" s="1"/>
  <c r="E15" i="4"/>
  <c r="N5" i="4" s="1"/>
  <c r="N8" i="4" s="1"/>
  <c r="D53" i="4"/>
  <c r="M7" i="4" s="1"/>
  <c r="G56" i="4"/>
  <c r="C53" i="4"/>
  <c r="L7" i="4" s="1"/>
  <c r="E53" i="4"/>
  <c r="N7" i="4" s="1"/>
  <c r="H56" i="4"/>
  <c r="G37" i="4"/>
  <c r="H17" i="4"/>
  <c r="H15" i="4"/>
  <c r="Q5" i="4" s="1"/>
  <c r="G15" i="4"/>
  <c r="P5" i="4" s="1"/>
  <c r="L9" i="4"/>
  <c r="L8" i="4"/>
  <c r="N9" i="4"/>
  <c r="B34" i="4"/>
  <c r="H37" i="4"/>
  <c r="B53" i="4"/>
  <c r="K7" i="4" s="1"/>
  <c r="K9" i="4" s="1"/>
  <c r="C54" i="4"/>
  <c r="B17" i="4"/>
  <c r="C34" i="4"/>
  <c r="D54" i="4"/>
  <c r="C17" i="4"/>
  <c r="D34" i="4"/>
  <c r="E54" i="4"/>
  <c r="G18" i="4"/>
  <c r="D17" i="4"/>
  <c r="E34" i="4"/>
  <c r="F54" i="4"/>
  <c r="D15" i="4"/>
  <c r="M5" i="4" s="1"/>
  <c r="E17" i="4"/>
  <c r="F34" i="4"/>
  <c r="G54" i="4"/>
  <c r="F17" i="4"/>
  <c r="G34" i="4"/>
  <c r="G53" i="4"/>
  <c r="P7" i="4" s="1"/>
  <c r="H54" i="4"/>
  <c r="F15" i="4"/>
  <c r="O5" i="4" s="1"/>
  <c r="G17" i="4"/>
  <c r="G33" i="4"/>
  <c r="P6" i="4" s="1"/>
  <c r="H34" i="4"/>
  <c r="H53" i="4"/>
  <c r="Q7" i="4" s="1"/>
  <c r="Q9" i="4" l="1"/>
  <c r="P8" i="4"/>
  <c r="K8" i="4"/>
  <c r="P9" i="4"/>
  <c r="Q8" i="4"/>
  <c r="O8" i="4"/>
  <c r="O9" i="4"/>
  <c r="M9" i="4"/>
  <c r="M8" i="4"/>
</calcChain>
</file>

<file path=xl/sharedStrings.xml><?xml version="1.0" encoding="utf-8"?>
<sst xmlns="http://schemas.openxmlformats.org/spreadsheetml/2006/main" count="535" uniqueCount="169">
  <si>
    <t>Software Version</t>
  </si>
  <si>
    <t>3.09.07</t>
  </si>
  <si>
    <t>Experiment File Path:</t>
  </si>
  <si>
    <t>C:\Users\Public\Documents\Experiments\exp241001.xpt</t>
  </si>
  <si>
    <t>Protocol File Path:</t>
  </si>
  <si>
    <t>C:\Users\Public\Documents\Protocols\20210820 Luminesence - Costar black 96w.prt</t>
  </si>
  <si>
    <t>Plate Number</t>
  </si>
  <si>
    <t>Plate 1</t>
  </si>
  <si>
    <t>Date</t>
  </si>
  <si>
    <t>Time</t>
  </si>
  <si>
    <t>Reader Type:</t>
  </si>
  <si>
    <t>Synergy LX</t>
  </si>
  <si>
    <t>Reader Serial Number:</t>
  </si>
  <si>
    <t>2003131A</t>
  </si>
  <si>
    <t>Reading Type</t>
  </si>
  <si>
    <t>Reader</t>
  </si>
  <si>
    <t>Procedure Details</t>
  </si>
  <si>
    <t>Plate Type</t>
  </si>
  <si>
    <t>Costar 96 black opaque</t>
  </si>
  <si>
    <t>Well Selection</t>
  </si>
  <si>
    <t>Runtime</t>
  </si>
  <si>
    <t>Eject plate on completion</t>
  </si>
  <si>
    <t>Read</t>
  </si>
  <si>
    <t>Luminescence Endpoint</t>
  </si>
  <si>
    <t>Full Plate</t>
  </si>
  <si>
    <t>Integration Time: 0:01.00 (MM:SS.ss)</t>
  </si>
  <si>
    <t>Filter Set 1 (Lum)</t>
  </si>
  <si>
    <t xml:space="preserve">    Emission: Hole</t>
  </si>
  <si>
    <t xml:space="preserve">    Mirror: Custom,  Gain: 135</t>
  </si>
  <si>
    <t>Read Speed: Normal,  Delay: 100 msec</t>
  </si>
  <si>
    <t>Extended Dynamic Range</t>
  </si>
  <si>
    <t>Read Height: 8.25 mm</t>
  </si>
  <si>
    <t>Layout</t>
  </si>
  <si>
    <t>A</t>
  </si>
  <si>
    <t>SPL1</t>
  </si>
  <si>
    <t>SPL9</t>
  </si>
  <si>
    <t>SPL17</t>
  </si>
  <si>
    <t>SPL25</t>
  </si>
  <si>
    <t>SPL33</t>
  </si>
  <si>
    <t>SPL41</t>
  </si>
  <si>
    <t>SPL49</t>
  </si>
  <si>
    <t>SPL57</t>
  </si>
  <si>
    <t>SPL65</t>
  </si>
  <si>
    <t>SPL73</t>
  </si>
  <si>
    <t>SPL81</t>
  </si>
  <si>
    <t>SPL89</t>
  </si>
  <si>
    <t>Well ID</t>
  </si>
  <si>
    <t>B</t>
  </si>
  <si>
    <t>SPL2</t>
  </si>
  <si>
    <t>SPL10</t>
  </si>
  <si>
    <t>SPL18</t>
  </si>
  <si>
    <t>SPL26</t>
  </si>
  <si>
    <t>SPL34</t>
  </si>
  <si>
    <t>SPL42</t>
  </si>
  <si>
    <t>SPL50</t>
  </si>
  <si>
    <t>SPL58</t>
  </si>
  <si>
    <t>SPL66</t>
  </si>
  <si>
    <t>SPL74</t>
  </si>
  <si>
    <t>SPL82</t>
  </si>
  <si>
    <t>SPL90</t>
  </si>
  <si>
    <t>C</t>
  </si>
  <si>
    <t>SPL3</t>
  </si>
  <si>
    <t>SPL11</t>
  </si>
  <si>
    <t>SPL19</t>
  </si>
  <si>
    <t>SPL27</t>
  </si>
  <si>
    <t>SPL35</t>
  </si>
  <si>
    <t>SPL43</t>
  </si>
  <si>
    <t>SPL51</t>
  </si>
  <si>
    <t>SPL59</t>
  </si>
  <si>
    <t>SPL67</t>
  </si>
  <si>
    <t>SPL75</t>
  </si>
  <si>
    <t>SPL83</t>
  </si>
  <si>
    <t>SPL91</t>
  </si>
  <si>
    <t>D</t>
  </si>
  <si>
    <t>SPL4</t>
  </si>
  <si>
    <t>SPL12</t>
  </si>
  <si>
    <t>SPL20</t>
  </si>
  <si>
    <t>SPL28</t>
  </si>
  <si>
    <t>SPL36</t>
  </si>
  <si>
    <t>SPL44</t>
  </si>
  <si>
    <t>SPL52</t>
  </si>
  <si>
    <t>SPL60</t>
  </si>
  <si>
    <t>SPL68</t>
  </si>
  <si>
    <t>SPL76</t>
  </si>
  <si>
    <t>SPL84</t>
  </si>
  <si>
    <t>SPL92</t>
  </si>
  <si>
    <t>E</t>
  </si>
  <si>
    <t>SPL5</t>
  </si>
  <si>
    <t>SPL13</t>
  </si>
  <si>
    <t>SPL21</t>
  </si>
  <si>
    <t>SPL29</t>
  </si>
  <si>
    <t>SPL37</t>
  </si>
  <si>
    <t>SPL45</t>
  </si>
  <si>
    <t>SPL53</t>
  </si>
  <si>
    <t>SPL61</t>
  </si>
  <si>
    <t>SPL69</t>
  </si>
  <si>
    <t>SPL77</t>
  </si>
  <si>
    <t>SPL85</t>
  </si>
  <si>
    <t>SPL93</t>
  </si>
  <si>
    <t>F</t>
  </si>
  <si>
    <t>SPL6</t>
  </si>
  <si>
    <t>SPL14</t>
  </si>
  <si>
    <t>SPL22</t>
  </si>
  <si>
    <t>SPL30</t>
  </si>
  <si>
    <t>SPL38</t>
  </si>
  <si>
    <t>SPL46</t>
  </si>
  <si>
    <t>SPL54</t>
  </si>
  <si>
    <t>SPL62</t>
  </si>
  <si>
    <t>SPL70</t>
  </si>
  <si>
    <t>SPL78</t>
  </si>
  <si>
    <t>SPL86</t>
  </si>
  <si>
    <t>SPL94</t>
  </si>
  <si>
    <t>G</t>
  </si>
  <si>
    <t>SPL7</t>
  </si>
  <si>
    <t>SPL15</t>
  </si>
  <si>
    <t>SPL23</t>
  </si>
  <si>
    <t>SPL31</t>
  </si>
  <si>
    <t>SPL39</t>
  </si>
  <si>
    <t>SPL47</t>
  </si>
  <si>
    <t>SPL55</t>
  </si>
  <si>
    <t>SPL63</t>
  </si>
  <si>
    <t>SPL71</t>
  </si>
  <si>
    <t>SPL79</t>
  </si>
  <si>
    <t>SPL87</t>
  </si>
  <si>
    <t>SPL95</t>
  </si>
  <si>
    <t>H</t>
  </si>
  <si>
    <t>SPL8</t>
  </si>
  <si>
    <t>SPL16</t>
  </si>
  <si>
    <t>SPL24</t>
  </si>
  <si>
    <t>SPL32</t>
  </si>
  <si>
    <t>SPL40</t>
  </si>
  <si>
    <t>SPL48</t>
  </si>
  <si>
    <t>SPL56</t>
  </si>
  <si>
    <t>SPL64</t>
  </si>
  <si>
    <t>SPL72</t>
  </si>
  <si>
    <t>SPL80</t>
  </si>
  <si>
    <t>SPL88</t>
  </si>
  <si>
    <t>SPL96</t>
  </si>
  <si>
    <t>Results</t>
  </si>
  <si>
    <t>Actual Temperature:</t>
  </si>
  <si>
    <t>Lum</t>
  </si>
  <si>
    <t>Plate 2</t>
  </si>
  <si>
    <t>Plate 3</t>
  </si>
  <si>
    <t>No Infection</t>
  </si>
  <si>
    <t>water/DMSO</t>
  </si>
  <si>
    <t>water/MLN 100 nM</t>
  </si>
  <si>
    <t>water/MLN 200 nM</t>
  </si>
  <si>
    <t>TNFa/DMSO</t>
  </si>
  <si>
    <t>TNFa/MLN 100 nM</t>
  </si>
  <si>
    <t>TNFa/MLN 200 nM</t>
  </si>
  <si>
    <t>Rep1</t>
  </si>
  <si>
    <t>Rep2</t>
  </si>
  <si>
    <t>Rep3</t>
  </si>
  <si>
    <t>avg</t>
  </si>
  <si>
    <t>SD</t>
  </si>
  <si>
    <t>Average</t>
  </si>
  <si>
    <t xml:space="preserve">Normalized to positive control </t>
  </si>
  <si>
    <t xml:space="preserve">Percent Change </t>
  </si>
  <si>
    <t xml:space="preserve">Percent reduction </t>
  </si>
  <si>
    <t>Rep 3 (500 pg)</t>
  </si>
  <si>
    <t xml:space="preserve">percent reduction </t>
  </si>
  <si>
    <t>control/DMSO</t>
  </si>
  <si>
    <t>control/MLN 100 nM</t>
  </si>
  <si>
    <t>control/MLN 200 nM</t>
  </si>
  <si>
    <t>JQ1/DMSO</t>
  </si>
  <si>
    <t>JQ1/MLN 100 nM</t>
  </si>
  <si>
    <t>JQ1/MLN 200 nM</t>
  </si>
  <si>
    <t>Rep1 (500 pg)</t>
  </si>
  <si>
    <t xml:space="preserve">Rep2 (250 pg)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</si>
</sst>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0.000"/>
    <numFmt numFmtId="166" formatCode="0.0"/>
  </numFmts>
  <fonts count="11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</font>
    <font>
      <sz val="12"/>
      <name val="Arial"/>
      <family val="2"/>
    </font>
    <font>
      <sz val="17"/>
      <name val="Arial"/>
      <family val="2"/>
    </font>
    <font>
      <b/>
      <sz val="12"/>
      <color theme="1"/>
      <name val="Aptos Narrow"/>
      <scheme val="minor"/>
    </font>
    <font>
      <i/>
      <sz val="12"/>
      <color rgb="FF0000FF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68">
    <xf numFmtId="0" fontId="0" fillId="0" borderId="0" xfId="0"/>
    <xf numFmtId="14" fontId="0" fillId="0" borderId="0" xfId="0" applyNumberFormat="1"/>
    <xf numFmtId="19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1" fillId="0" borderId="0" xfId="1"/>
    <xf numFmtId="14" fontId="1" fillId="0" borderId="0" xfId="1" applyNumberFormat="1"/>
    <xf numFmtId="19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16" borderId="1" xfId="1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center" vertical="center" wrapText="1"/>
    </xf>
    <xf numFmtId="0" fontId="3" fillId="17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3" fillId="18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164" fontId="0" fillId="0" borderId="2" xfId="0" applyNumberFormat="1" applyBorder="1"/>
    <xf numFmtId="164" fontId="0" fillId="0" borderId="2" xfId="2" applyNumberFormat="1" applyFont="1" applyBorder="1"/>
    <xf numFmtId="0" fontId="0" fillId="19" borderId="2" xfId="0" applyFill="1" applyBorder="1"/>
    <xf numFmtId="164" fontId="0" fillId="19" borderId="2" xfId="0" applyNumberFormat="1" applyFill="1" applyBorder="1"/>
    <xf numFmtId="165" fontId="0" fillId="19" borderId="2" xfId="0" applyNumberFormat="1" applyFill="1" applyBorder="1"/>
    <xf numFmtId="0" fontId="9" fillId="0" borderId="0" xfId="0" applyFont="1"/>
    <xf numFmtId="166" fontId="9" fillId="0" borderId="0" xfId="0" applyNumberFormat="1" applyFont="1"/>
    <xf numFmtId="0" fontId="0" fillId="19" borderId="0" xfId="0" applyFill="1" applyAlignment="1">
      <alignment wrapText="1"/>
    </xf>
    <xf numFmtId="164" fontId="0" fillId="0" borderId="0" xfId="2" applyNumberFormat="1" applyFont="1"/>
    <xf numFmtId="0" fontId="0" fillId="0" borderId="0" xfId="0" applyAlignment="1">
      <alignment wrapText="1"/>
    </xf>
    <xf numFmtId="10" fontId="0" fillId="0" borderId="0" xfId="2" applyNumberFormat="1" applyFont="1"/>
    <xf numFmtId="2" fontId="0" fillId="0" borderId="0" xfId="2" applyNumberFormat="1" applyFont="1"/>
    <xf numFmtId="0" fontId="10" fillId="0" borderId="0" xfId="0" applyFont="1"/>
    <xf numFmtId="0" fontId="1" fillId="0" borderId="3" xfId="0" applyFont="1" applyBorder="1"/>
    <xf numFmtId="0" fontId="1" fillId="0" borderId="0" xfId="0" applyFont="1"/>
    <xf numFmtId="0" fontId="1" fillId="0" borderId="4" xfId="0" applyFont="1" applyBorder="1"/>
  </cellXfs>
  <cellStyles count="3">
    <cellStyle name="Normal" xfId="0" builtinId="0"/>
    <cellStyle name="Normal 2" xfId="1" xr:uid="{5B22B290-FDFA-4E62-9F42-E750151CE25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062B0-DF00-468F-87B2-F4CD48B3A8B9}">
  <dimension ref="A2:O50"/>
  <sheetViews>
    <sheetView topLeftCell="A33" zoomScale="177" workbookViewId="0">
      <selection activeCell="I49" sqref="I49:K49"/>
    </sheetView>
  </sheetViews>
  <sheetFormatPr baseColWidth="10" defaultColWidth="8.83203125" defaultRowHeight="13" x14ac:dyDescent="0.15"/>
  <cols>
    <col min="1" max="1" width="20.83203125" customWidth="1"/>
    <col min="2" max="2" width="12.832031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  <c r="B4" t="s">
        <v>3</v>
      </c>
    </row>
    <row r="5" spans="1:2" x14ac:dyDescent="0.15">
      <c r="A5" t="s">
        <v>4</v>
      </c>
      <c r="B5" t="s">
        <v>5</v>
      </c>
    </row>
    <row r="6" spans="1:2" x14ac:dyDescent="0.15">
      <c r="A6" t="s">
        <v>6</v>
      </c>
      <c r="B6" t="s">
        <v>7</v>
      </c>
    </row>
    <row r="7" spans="1:2" x14ac:dyDescent="0.15">
      <c r="A7" t="s">
        <v>8</v>
      </c>
      <c r="B7" s="1">
        <v>45576</v>
      </c>
    </row>
    <row r="8" spans="1:2" x14ac:dyDescent="0.15">
      <c r="A8" t="s">
        <v>9</v>
      </c>
      <c r="B8" s="2">
        <v>0.59156249999999999</v>
      </c>
    </row>
    <row r="9" spans="1:2" x14ac:dyDescent="0.15">
      <c r="A9" t="s">
        <v>10</v>
      </c>
      <c r="B9" t="s">
        <v>11</v>
      </c>
    </row>
    <row r="10" spans="1:2" x14ac:dyDescent="0.15">
      <c r="A10" t="s">
        <v>12</v>
      </c>
      <c r="B10" t="s">
        <v>13</v>
      </c>
    </row>
    <row r="11" spans="1:2" x14ac:dyDescent="0.15">
      <c r="A11" t="s">
        <v>14</v>
      </c>
      <c r="B11" t="s">
        <v>15</v>
      </c>
    </row>
    <row r="13" spans="1:2" ht="14" x14ac:dyDescent="0.15">
      <c r="A13" s="3" t="s">
        <v>16</v>
      </c>
      <c r="B13" s="4"/>
    </row>
    <row r="14" spans="1:2" x14ac:dyDescent="0.15">
      <c r="A14" t="s">
        <v>17</v>
      </c>
      <c r="B14" t="s">
        <v>18</v>
      </c>
    </row>
    <row r="15" spans="1:2" x14ac:dyDescent="0.15">
      <c r="A15" t="s">
        <v>19</v>
      </c>
      <c r="B15" t="s">
        <v>20</v>
      </c>
    </row>
    <row r="16" spans="1:2" x14ac:dyDescent="0.15">
      <c r="A16" t="s">
        <v>21</v>
      </c>
    </row>
    <row r="17" spans="1:15" x14ac:dyDescent="0.15">
      <c r="A17" t="s">
        <v>22</v>
      </c>
      <c r="B17" t="s">
        <v>23</v>
      </c>
    </row>
    <row r="18" spans="1:15" x14ac:dyDescent="0.15">
      <c r="B18" t="s">
        <v>24</v>
      </c>
    </row>
    <row r="19" spans="1:15" x14ac:dyDescent="0.15">
      <c r="B19" t="s">
        <v>25</v>
      </c>
    </row>
    <row r="20" spans="1:15" x14ac:dyDescent="0.15">
      <c r="B20" t="s">
        <v>26</v>
      </c>
    </row>
    <row r="21" spans="1:15" x14ac:dyDescent="0.15">
      <c r="B21" t="s">
        <v>27</v>
      </c>
    </row>
    <row r="22" spans="1:15" x14ac:dyDescent="0.15">
      <c r="B22" t="s">
        <v>28</v>
      </c>
    </row>
    <row r="23" spans="1:15" x14ac:dyDescent="0.15">
      <c r="B23" t="s">
        <v>29</v>
      </c>
    </row>
    <row r="24" spans="1:15" x14ac:dyDescent="0.15">
      <c r="B24" t="s">
        <v>30</v>
      </c>
    </row>
    <row r="25" spans="1:15" x14ac:dyDescent="0.15">
      <c r="B25" t="s">
        <v>31</v>
      </c>
    </row>
    <row r="27" spans="1:15" ht="14" x14ac:dyDescent="0.15">
      <c r="A27" s="3" t="s">
        <v>32</v>
      </c>
      <c r="B27" s="4"/>
    </row>
    <row r="29" spans="1:15" x14ac:dyDescent="0.15">
      <c r="B29" s="5"/>
      <c r="C29" s="6">
        <v>1</v>
      </c>
      <c r="D29" s="6">
        <v>2</v>
      </c>
      <c r="E29" s="6">
        <v>3</v>
      </c>
      <c r="F29" s="6">
        <v>4</v>
      </c>
      <c r="G29" s="6">
        <v>5</v>
      </c>
      <c r="H29" s="6">
        <v>6</v>
      </c>
      <c r="I29" s="6">
        <v>7</v>
      </c>
      <c r="J29" s="6">
        <v>8</v>
      </c>
      <c r="K29" s="6">
        <v>9</v>
      </c>
      <c r="L29" s="6">
        <v>10</v>
      </c>
      <c r="M29" s="6">
        <v>11</v>
      </c>
      <c r="N29" s="6">
        <v>12</v>
      </c>
    </row>
    <row r="30" spans="1:15" ht="14" x14ac:dyDescent="0.15">
      <c r="B30" s="6" t="s">
        <v>33</v>
      </c>
      <c r="C30" s="7" t="s">
        <v>34</v>
      </c>
      <c r="D30" s="7" t="s">
        <v>35</v>
      </c>
      <c r="E30" s="7" t="s">
        <v>36</v>
      </c>
      <c r="F30" s="7" t="s">
        <v>37</v>
      </c>
      <c r="G30" s="7" t="s">
        <v>38</v>
      </c>
      <c r="H30" s="7" t="s">
        <v>39</v>
      </c>
      <c r="I30" s="7" t="s">
        <v>40</v>
      </c>
      <c r="J30" s="7" t="s">
        <v>41</v>
      </c>
      <c r="K30" s="7" t="s">
        <v>42</v>
      </c>
      <c r="L30" s="7" t="s">
        <v>43</v>
      </c>
      <c r="M30" s="7" t="s">
        <v>44</v>
      </c>
      <c r="N30" s="7" t="s">
        <v>45</v>
      </c>
      <c r="O30" s="8" t="s">
        <v>46</v>
      </c>
    </row>
    <row r="31" spans="1:15" ht="14" x14ac:dyDescent="0.15">
      <c r="B31" s="6" t="s">
        <v>47</v>
      </c>
      <c r="C31" s="7" t="s">
        <v>48</v>
      </c>
      <c r="D31" s="7" t="s">
        <v>49</v>
      </c>
      <c r="E31" s="7" t="s">
        <v>50</v>
      </c>
      <c r="F31" s="7" t="s">
        <v>51</v>
      </c>
      <c r="G31" s="7" t="s">
        <v>52</v>
      </c>
      <c r="H31" s="7" t="s">
        <v>53</v>
      </c>
      <c r="I31" s="7" t="s">
        <v>54</v>
      </c>
      <c r="J31" s="7" t="s">
        <v>55</v>
      </c>
      <c r="K31" s="7" t="s">
        <v>56</v>
      </c>
      <c r="L31" s="7" t="s">
        <v>57</v>
      </c>
      <c r="M31" s="7" t="s">
        <v>58</v>
      </c>
      <c r="N31" s="7" t="s">
        <v>59</v>
      </c>
      <c r="O31" s="8" t="s">
        <v>46</v>
      </c>
    </row>
    <row r="32" spans="1:15" ht="14" x14ac:dyDescent="0.15">
      <c r="B32" s="6" t="s">
        <v>60</v>
      </c>
      <c r="C32" s="7" t="s">
        <v>61</v>
      </c>
      <c r="D32" s="7" t="s">
        <v>62</v>
      </c>
      <c r="E32" s="7" t="s">
        <v>63</v>
      </c>
      <c r="F32" s="7" t="s">
        <v>64</v>
      </c>
      <c r="G32" s="7" t="s">
        <v>65</v>
      </c>
      <c r="H32" s="7" t="s">
        <v>66</v>
      </c>
      <c r="I32" s="7" t="s">
        <v>67</v>
      </c>
      <c r="J32" s="7" t="s">
        <v>68</v>
      </c>
      <c r="K32" s="7" t="s">
        <v>69</v>
      </c>
      <c r="L32" s="7" t="s">
        <v>70</v>
      </c>
      <c r="M32" s="7" t="s">
        <v>71</v>
      </c>
      <c r="N32" s="7" t="s">
        <v>72</v>
      </c>
      <c r="O32" s="8" t="s">
        <v>46</v>
      </c>
    </row>
    <row r="33" spans="1:15" ht="14" x14ac:dyDescent="0.15">
      <c r="B33" s="6" t="s">
        <v>73</v>
      </c>
      <c r="C33" s="7" t="s">
        <v>74</v>
      </c>
      <c r="D33" s="7" t="s">
        <v>75</v>
      </c>
      <c r="E33" s="7" t="s">
        <v>76</v>
      </c>
      <c r="F33" s="7" t="s">
        <v>77</v>
      </c>
      <c r="G33" s="7" t="s">
        <v>78</v>
      </c>
      <c r="H33" s="7" t="s">
        <v>79</v>
      </c>
      <c r="I33" s="7" t="s">
        <v>80</v>
      </c>
      <c r="J33" s="7" t="s">
        <v>81</v>
      </c>
      <c r="K33" s="7" t="s">
        <v>82</v>
      </c>
      <c r="L33" s="7" t="s">
        <v>83</v>
      </c>
      <c r="M33" s="7" t="s">
        <v>84</v>
      </c>
      <c r="N33" s="7" t="s">
        <v>85</v>
      </c>
      <c r="O33" s="8" t="s">
        <v>46</v>
      </c>
    </row>
    <row r="34" spans="1:15" ht="14" x14ac:dyDescent="0.15">
      <c r="B34" s="6" t="s">
        <v>86</v>
      </c>
      <c r="C34" s="7" t="s">
        <v>87</v>
      </c>
      <c r="D34" s="7" t="s">
        <v>88</v>
      </c>
      <c r="E34" s="7" t="s">
        <v>89</v>
      </c>
      <c r="F34" s="7" t="s">
        <v>90</v>
      </c>
      <c r="G34" s="7" t="s">
        <v>91</v>
      </c>
      <c r="H34" s="7" t="s">
        <v>92</v>
      </c>
      <c r="I34" s="7" t="s">
        <v>93</v>
      </c>
      <c r="J34" s="7" t="s">
        <v>94</v>
      </c>
      <c r="K34" s="7" t="s">
        <v>95</v>
      </c>
      <c r="L34" s="7" t="s">
        <v>96</v>
      </c>
      <c r="M34" s="7" t="s">
        <v>97</v>
      </c>
      <c r="N34" s="7" t="s">
        <v>98</v>
      </c>
      <c r="O34" s="8" t="s">
        <v>46</v>
      </c>
    </row>
    <row r="35" spans="1:15" ht="14" x14ac:dyDescent="0.15">
      <c r="B35" s="6" t="s">
        <v>99</v>
      </c>
      <c r="C35" s="7" t="s">
        <v>100</v>
      </c>
      <c r="D35" s="7" t="s">
        <v>101</v>
      </c>
      <c r="E35" s="7" t="s">
        <v>102</v>
      </c>
      <c r="F35" s="7" t="s">
        <v>103</v>
      </c>
      <c r="G35" s="7" t="s">
        <v>104</v>
      </c>
      <c r="H35" s="7" t="s">
        <v>105</v>
      </c>
      <c r="I35" s="7" t="s">
        <v>106</v>
      </c>
      <c r="J35" s="7" t="s">
        <v>107</v>
      </c>
      <c r="K35" s="7" t="s">
        <v>108</v>
      </c>
      <c r="L35" s="7" t="s">
        <v>109</v>
      </c>
      <c r="M35" s="7" t="s">
        <v>110</v>
      </c>
      <c r="N35" s="7" t="s">
        <v>111</v>
      </c>
      <c r="O35" s="8" t="s">
        <v>46</v>
      </c>
    </row>
    <row r="36" spans="1:15" ht="14" x14ac:dyDescent="0.15">
      <c r="B36" s="6" t="s">
        <v>112</v>
      </c>
      <c r="C36" s="7" t="s">
        <v>113</v>
      </c>
      <c r="D36" s="7" t="s">
        <v>114</v>
      </c>
      <c r="E36" s="7" t="s">
        <v>115</v>
      </c>
      <c r="F36" s="7" t="s">
        <v>116</v>
      </c>
      <c r="G36" s="7" t="s">
        <v>117</v>
      </c>
      <c r="H36" s="7" t="s">
        <v>118</v>
      </c>
      <c r="I36" s="7" t="s">
        <v>119</v>
      </c>
      <c r="J36" s="7" t="s">
        <v>120</v>
      </c>
      <c r="K36" s="7" t="s">
        <v>121</v>
      </c>
      <c r="L36" s="7" t="s">
        <v>122</v>
      </c>
      <c r="M36" s="7" t="s">
        <v>123</v>
      </c>
      <c r="N36" s="7" t="s">
        <v>124</v>
      </c>
      <c r="O36" s="8" t="s">
        <v>46</v>
      </c>
    </row>
    <row r="37" spans="1:15" ht="14" x14ac:dyDescent="0.15">
      <c r="B37" s="6" t="s">
        <v>125</v>
      </c>
      <c r="C37" s="7" t="s">
        <v>126</v>
      </c>
      <c r="D37" s="7" t="s">
        <v>127</v>
      </c>
      <c r="E37" s="7" t="s">
        <v>128</v>
      </c>
      <c r="F37" s="7" t="s">
        <v>129</v>
      </c>
      <c r="G37" s="7" t="s">
        <v>130</v>
      </c>
      <c r="H37" s="7" t="s">
        <v>131</v>
      </c>
      <c r="I37" s="7" t="s">
        <v>132</v>
      </c>
      <c r="J37" s="7" t="s">
        <v>133</v>
      </c>
      <c r="K37" s="7" t="s">
        <v>134</v>
      </c>
      <c r="L37" s="7" t="s">
        <v>135</v>
      </c>
      <c r="M37" s="7" t="s">
        <v>136</v>
      </c>
      <c r="N37" s="7" t="s">
        <v>137</v>
      </c>
      <c r="O37" s="8" t="s">
        <v>46</v>
      </c>
    </row>
    <row r="39" spans="1:15" ht="14" x14ac:dyDescent="0.15">
      <c r="A39" s="3" t="s">
        <v>138</v>
      </c>
      <c r="B39" s="4"/>
    </row>
    <row r="40" spans="1:15" x14ac:dyDescent="0.15">
      <c r="A40" t="s">
        <v>139</v>
      </c>
      <c r="B40">
        <v>0</v>
      </c>
    </row>
    <row r="42" spans="1:15" x14ac:dyDescent="0.15">
      <c r="B42" s="5"/>
      <c r="C42" s="6">
        <v>1</v>
      </c>
      <c r="D42" s="6">
        <v>2</v>
      </c>
      <c r="E42" s="6">
        <v>3</v>
      </c>
      <c r="F42" s="6">
        <v>4</v>
      </c>
      <c r="G42" s="6">
        <v>5</v>
      </c>
      <c r="H42" s="6">
        <v>6</v>
      </c>
      <c r="I42" s="6">
        <v>7</v>
      </c>
      <c r="J42" s="6">
        <v>8</v>
      </c>
      <c r="K42" s="6">
        <v>9</v>
      </c>
      <c r="L42" s="6">
        <v>10</v>
      </c>
      <c r="M42" s="6">
        <v>11</v>
      </c>
      <c r="N42" s="6">
        <v>12</v>
      </c>
    </row>
    <row r="43" spans="1:15" ht="14" x14ac:dyDescent="0.15">
      <c r="B43" s="6" t="s">
        <v>33</v>
      </c>
      <c r="C43" s="9">
        <v>188</v>
      </c>
      <c r="D43" s="9">
        <v>204</v>
      </c>
      <c r="E43" s="9">
        <v>194</v>
      </c>
      <c r="F43" s="10"/>
      <c r="G43" s="10"/>
      <c r="H43" s="10"/>
      <c r="I43" s="10"/>
      <c r="J43" s="10"/>
      <c r="K43" s="10"/>
      <c r="L43" s="10"/>
      <c r="M43" s="10"/>
      <c r="N43" s="10"/>
      <c r="O43" s="8" t="s">
        <v>140</v>
      </c>
    </row>
    <row r="44" spans="1:15" ht="14" x14ac:dyDescent="0.15">
      <c r="B44" s="6" t="s">
        <v>47</v>
      </c>
      <c r="C44" s="11">
        <v>4643</v>
      </c>
      <c r="D44" s="12">
        <v>6597</v>
      </c>
      <c r="E44" s="13">
        <v>7219</v>
      </c>
      <c r="F44" s="11">
        <v>2850</v>
      </c>
      <c r="G44" s="11">
        <v>2794</v>
      </c>
      <c r="H44" s="11">
        <v>3299</v>
      </c>
      <c r="I44" s="11">
        <v>4234</v>
      </c>
      <c r="J44" s="12">
        <v>4918</v>
      </c>
      <c r="K44" s="12">
        <v>4957</v>
      </c>
      <c r="L44" s="10"/>
      <c r="M44" s="10"/>
      <c r="N44" s="10"/>
      <c r="O44" s="8" t="s">
        <v>140</v>
      </c>
    </row>
    <row r="45" spans="1:15" ht="14" x14ac:dyDescent="0.15">
      <c r="B45" s="6" t="s">
        <v>60</v>
      </c>
      <c r="C45" s="12">
        <v>7042</v>
      </c>
      <c r="D45" s="14">
        <v>10078</v>
      </c>
      <c r="E45" s="14">
        <v>10705</v>
      </c>
      <c r="F45" s="12">
        <v>6764</v>
      </c>
      <c r="G45" s="12">
        <v>6102</v>
      </c>
      <c r="H45" s="12">
        <v>6454</v>
      </c>
      <c r="I45" s="13">
        <v>8690</v>
      </c>
      <c r="J45" s="12">
        <v>6806</v>
      </c>
      <c r="K45" s="13">
        <v>7622</v>
      </c>
      <c r="L45" s="10"/>
      <c r="M45" s="10"/>
      <c r="N45" s="10"/>
      <c r="O45" s="8" t="s">
        <v>140</v>
      </c>
    </row>
    <row r="46" spans="1:15" ht="14" x14ac:dyDescent="0.15">
      <c r="B46" s="6" t="s">
        <v>73</v>
      </c>
      <c r="C46" s="14">
        <v>9518</v>
      </c>
      <c r="D46" s="15">
        <v>12620</v>
      </c>
      <c r="E46" s="15">
        <v>12800</v>
      </c>
      <c r="F46" s="16">
        <v>14157</v>
      </c>
      <c r="G46" s="15">
        <v>13869</v>
      </c>
      <c r="H46" s="15">
        <v>11878</v>
      </c>
      <c r="I46" s="13">
        <v>8368</v>
      </c>
      <c r="J46" s="12">
        <v>6905</v>
      </c>
      <c r="K46" s="13">
        <v>7159</v>
      </c>
      <c r="L46" s="10"/>
      <c r="M46" s="10"/>
      <c r="N46" s="10"/>
      <c r="O46" s="8" t="s">
        <v>140</v>
      </c>
    </row>
    <row r="47" spans="1:15" ht="14" x14ac:dyDescent="0.15">
      <c r="B47" s="6" t="s">
        <v>86</v>
      </c>
      <c r="C47" s="12">
        <v>6197</v>
      </c>
      <c r="D47" s="12">
        <v>6897</v>
      </c>
      <c r="E47" s="12">
        <v>7045</v>
      </c>
      <c r="F47" s="12">
        <v>6769</v>
      </c>
      <c r="G47" s="13">
        <v>7227</v>
      </c>
      <c r="H47" s="12">
        <v>5371</v>
      </c>
      <c r="I47" s="12">
        <v>6851</v>
      </c>
      <c r="J47" s="12">
        <v>6363</v>
      </c>
      <c r="K47" s="12">
        <v>5872</v>
      </c>
      <c r="L47" s="10"/>
      <c r="M47" s="10"/>
      <c r="N47" s="10"/>
      <c r="O47" s="8" t="s">
        <v>140</v>
      </c>
    </row>
    <row r="48" spans="1:15" ht="14" x14ac:dyDescent="0.15">
      <c r="B48" s="6" t="s">
        <v>99</v>
      </c>
      <c r="C48" s="15">
        <v>11855</v>
      </c>
      <c r="D48" s="16">
        <v>14905</v>
      </c>
      <c r="E48" s="16">
        <v>15107</v>
      </c>
      <c r="F48" s="15">
        <v>12871</v>
      </c>
      <c r="G48" s="16">
        <v>14727</v>
      </c>
      <c r="H48" s="15">
        <v>12636</v>
      </c>
      <c r="I48" s="14">
        <v>11401</v>
      </c>
      <c r="J48" s="15">
        <v>13091</v>
      </c>
      <c r="K48" s="14">
        <v>10697</v>
      </c>
      <c r="L48" s="10"/>
      <c r="M48" s="10"/>
      <c r="N48" s="10"/>
      <c r="O48" s="8" t="s">
        <v>140</v>
      </c>
    </row>
    <row r="49" spans="2:15" ht="14" x14ac:dyDescent="0.15">
      <c r="B49" s="6" t="s">
        <v>112</v>
      </c>
      <c r="C49" s="17">
        <v>26543</v>
      </c>
      <c r="D49" s="18">
        <v>31540</v>
      </c>
      <c r="E49" s="18">
        <v>32264</v>
      </c>
      <c r="F49" s="19">
        <v>25180</v>
      </c>
      <c r="G49" s="19">
        <v>23906</v>
      </c>
      <c r="H49" s="20">
        <v>21533</v>
      </c>
      <c r="I49" s="21">
        <v>18907</v>
      </c>
      <c r="J49" s="21">
        <v>19152</v>
      </c>
      <c r="K49" s="22">
        <v>17202</v>
      </c>
      <c r="L49" s="10"/>
      <c r="M49" s="10"/>
      <c r="N49" s="10"/>
      <c r="O49" s="8" t="s">
        <v>140</v>
      </c>
    </row>
    <row r="50" spans="2:15" ht="14" x14ac:dyDescent="0.15">
      <c r="B50" s="6" t="s">
        <v>125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8" t="s">
        <v>140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33391-313D-482E-89F2-C5B528D60B8B}">
  <dimension ref="A2:O50"/>
  <sheetViews>
    <sheetView topLeftCell="B39" zoomScale="213" workbookViewId="0">
      <selection activeCell="I48" sqref="I48:K48"/>
    </sheetView>
  </sheetViews>
  <sheetFormatPr baseColWidth="10" defaultColWidth="8.83203125" defaultRowHeight="13" x14ac:dyDescent="0.15"/>
  <cols>
    <col min="1" max="1" width="20.83203125" style="23" customWidth="1"/>
    <col min="2" max="2" width="12.83203125" style="23" customWidth="1"/>
    <col min="3" max="16384" width="8.83203125" style="23"/>
  </cols>
  <sheetData>
    <row r="2" spans="1:2" x14ac:dyDescent="0.15">
      <c r="A2" s="23" t="s">
        <v>0</v>
      </c>
      <c r="B2" s="23" t="s">
        <v>1</v>
      </c>
    </row>
    <row r="4" spans="1:2" x14ac:dyDescent="0.15">
      <c r="A4" s="23" t="s">
        <v>2</v>
      </c>
      <c r="B4" s="23" t="s">
        <v>3</v>
      </c>
    </row>
    <row r="5" spans="1:2" x14ac:dyDescent="0.15">
      <c r="A5" s="23" t="s">
        <v>4</v>
      </c>
      <c r="B5" s="23" t="s">
        <v>5</v>
      </c>
    </row>
    <row r="6" spans="1:2" x14ac:dyDescent="0.15">
      <c r="A6" s="23" t="s">
        <v>6</v>
      </c>
      <c r="B6" s="23" t="s">
        <v>141</v>
      </c>
    </row>
    <row r="7" spans="1:2" x14ac:dyDescent="0.15">
      <c r="A7" s="23" t="s">
        <v>8</v>
      </c>
      <c r="B7" s="24">
        <v>45576</v>
      </c>
    </row>
    <row r="8" spans="1:2" x14ac:dyDescent="0.15">
      <c r="A8" s="23" t="s">
        <v>9</v>
      </c>
      <c r="B8" s="25">
        <v>0.59399305555555559</v>
      </c>
    </row>
    <row r="9" spans="1:2" x14ac:dyDescent="0.15">
      <c r="A9" s="23" t="s">
        <v>10</v>
      </c>
      <c r="B9" s="23" t="s">
        <v>11</v>
      </c>
    </row>
    <row r="10" spans="1:2" x14ac:dyDescent="0.15">
      <c r="A10" s="23" t="s">
        <v>12</v>
      </c>
      <c r="B10" s="23" t="s">
        <v>13</v>
      </c>
    </row>
    <row r="11" spans="1:2" x14ac:dyDescent="0.15">
      <c r="A11" s="23" t="s">
        <v>14</v>
      </c>
      <c r="B11" s="23" t="s">
        <v>15</v>
      </c>
    </row>
    <row r="13" spans="1:2" ht="14" x14ac:dyDescent="0.15">
      <c r="A13" s="26" t="s">
        <v>16</v>
      </c>
      <c r="B13" s="27"/>
    </row>
    <row r="14" spans="1:2" x14ac:dyDescent="0.15">
      <c r="A14" s="23" t="s">
        <v>17</v>
      </c>
      <c r="B14" s="23" t="s">
        <v>18</v>
      </c>
    </row>
    <row r="15" spans="1:2" x14ac:dyDescent="0.15">
      <c r="A15" s="23" t="s">
        <v>19</v>
      </c>
      <c r="B15" s="23" t="s">
        <v>20</v>
      </c>
    </row>
    <row r="16" spans="1:2" x14ac:dyDescent="0.15">
      <c r="A16" s="23" t="s">
        <v>21</v>
      </c>
    </row>
    <row r="17" spans="1:15" x14ac:dyDescent="0.15">
      <c r="A17" s="23" t="s">
        <v>22</v>
      </c>
      <c r="B17" s="23" t="s">
        <v>23</v>
      </c>
    </row>
    <row r="18" spans="1:15" x14ac:dyDescent="0.15">
      <c r="B18" s="23" t="s">
        <v>24</v>
      </c>
    </row>
    <row r="19" spans="1:15" x14ac:dyDescent="0.15">
      <c r="B19" s="23" t="s">
        <v>25</v>
      </c>
    </row>
    <row r="20" spans="1:15" x14ac:dyDescent="0.15">
      <c r="B20" s="23" t="s">
        <v>26</v>
      </c>
    </row>
    <row r="21" spans="1:15" x14ac:dyDescent="0.15">
      <c r="B21" s="23" t="s">
        <v>27</v>
      </c>
    </row>
    <row r="22" spans="1:15" x14ac:dyDescent="0.15">
      <c r="B22" s="23" t="s">
        <v>28</v>
      </c>
    </row>
    <row r="23" spans="1:15" x14ac:dyDescent="0.15">
      <c r="B23" s="23" t="s">
        <v>29</v>
      </c>
    </row>
    <row r="24" spans="1:15" x14ac:dyDescent="0.15">
      <c r="B24" s="23" t="s">
        <v>30</v>
      </c>
    </row>
    <row r="25" spans="1:15" x14ac:dyDescent="0.15">
      <c r="B25" s="23" t="s">
        <v>31</v>
      </c>
    </row>
    <row r="27" spans="1:15" ht="14" x14ac:dyDescent="0.15">
      <c r="A27" s="26" t="s">
        <v>32</v>
      </c>
      <c r="B27" s="27"/>
    </row>
    <row r="29" spans="1:15" x14ac:dyDescent="0.15">
      <c r="B29" s="28"/>
      <c r="C29" s="29">
        <v>1</v>
      </c>
      <c r="D29" s="29">
        <v>2</v>
      </c>
      <c r="E29" s="29">
        <v>3</v>
      </c>
      <c r="F29" s="29">
        <v>4</v>
      </c>
      <c r="G29" s="29">
        <v>5</v>
      </c>
      <c r="H29" s="29">
        <v>6</v>
      </c>
      <c r="I29" s="29">
        <v>7</v>
      </c>
      <c r="J29" s="29">
        <v>8</v>
      </c>
      <c r="K29" s="29">
        <v>9</v>
      </c>
      <c r="L29" s="29">
        <v>10</v>
      </c>
      <c r="M29" s="29">
        <v>11</v>
      </c>
      <c r="N29" s="29">
        <v>12</v>
      </c>
    </row>
    <row r="30" spans="1:15" ht="14" x14ac:dyDescent="0.15">
      <c r="B30" s="29" t="s">
        <v>33</v>
      </c>
      <c r="C30" s="30" t="s">
        <v>34</v>
      </c>
      <c r="D30" s="30" t="s">
        <v>35</v>
      </c>
      <c r="E30" s="30" t="s">
        <v>36</v>
      </c>
      <c r="F30" s="30" t="s">
        <v>37</v>
      </c>
      <c r="G30" s="30" t="s">
        <v>38</v>
      </c>
      <c r="H30" s="30" t="s">
        <v>39</v>
      </c>
      <c r="I30" s="30" t="s">
        <v>40</v>
      </c>
      <c r="J30" s="30" t="s">
        <v>41</v>
      </c>
      <c r="K30" s="30" t="s">
        <v>42</v>
      </c>
      <c r="L30" s="30" t="s">
        <v>43</v>
      </c>
      <c r="M30" s="30" t="s">
        <v>44</v>
      </c>
      <c r="N30" s="30" t="s">
        <v>45</v>
      </c>
      <c r="O30" s="31" t="s">
        <v>46</v>
      </c>
    </row>
    <row r="31" spans="1:15" ht="14" x14ac:dyDescent="0.15">
      <c r="B31" s="29" t="s">
        <v>47</v>
      </c>
      <c r="C31" s="30" t="s">
        <v>48</v>
      </c>
      <c r="D31" s="30" t="s">
        <v>49</v>
      </c>
      <c r="E31" s="30" t="s">
        <v>50</v>
      </c>
      <c r="F31" s="30" t="s">
        <v>51</v>
      </c>
      <c r="G31" s="30" t="s">
        <v>52</v>
      </c>
      <c r="H31" s="30" t="s">
        <v>53</v>
      </c>
      <c r="I31" s="30" t="s">
        <v>54</v>
      </c>
      <c r="J31" s="30" t="s">
        <v>55</v>
      </c>
      <c r="K31" s="30" t="s">
        <v>56</v>
      </c>
      <c r="L31" s="30" t="s">
        <v>57</v>
      </c>
      <c r="M31" s="30" t="s">
        <v>58</v>
      </c>
      <c r="N31" s="30" t="s">
        <v>59</v>
      </c>
      <c r="O31" s="31" t="s">
        <v>46</v>
      </c>
    </row>
    <row r="32" spans="1:15" ht="14" x14ac:dyDescent="0.15">
      <c r="B32" s="29" t="s">
        <v>60</v>
      </c>
      <c r="C32" s="30" t="s">
        <v>61</v>
      </c>
      <c r="D32" s="30" t="s">
        <v>62</v>
      </c>
      <c r="E32" s="30" t="s">
        <v>63</v>
      </c>
      <c r="F32" s="30" t="s">
        <v>64</v>
      </c>
      <c r="G32" s="30" t="s">
        <v>65</v>
      </c>
      <c r="H32" s="30" t="s">
        <v>66</v>
      </c>
      <c r="I32" s="30" t="s">
        <v>67</v>
      </c>
      <c r="J32" s="30" t="s">
        <v>68</v>
      </c>
      <c r="K32" s="30" t="s">
        <v>69</v>
      </c>
      <c r="L32" s="30" t="s">
        <v>70</v>
      </c>
      <c r="M32" s="30" t="s">
        <v>71</v>
      </c>
      <c r="N32" s="30" t="s">
        <v>72</v>
      </c>
      <c r="O32" s="31" t="s">
        <v>46</v>
      </c>
    </row>
    <row r="33" spans="1:15" ht="14" x14ac:dyDescent="0.15">
      <c r="B33" s="29" t="s">
        <v>73</v>
      </c>
      <c r="C33" s="30" t="s">
        <v>74</v>
      </c>
      <c r="D33" s="30" t="s">
        <v>75</v>
      </c>
      <c r="E33" s="30" t="s">
        <v>76</v>
      </c>
      <c r="F33" s="30" t="s">
        <v>77</v>
      </c>
      <c r="G33" s="30" t="s">
        <v>78</v>
      </c>
      <c r="H33" s="30" t="s">
        <v>79</v>
      </c>
      <c r="I33" s="30" t="s">
        <v>80</v>
      </c>
      <c r="J33" s="30" t="s">
        <v>81</v>
      </c>
      <c r="K33" s="30" t="s">
        <v>82</v>
      </c>
      <c r="L33" s="30" t="s">
        <v>83</v>
      </c>
      <c r="M33" s="30" t="s">
        <v>84</v>
      </c>
      <c r="N33" s="30" t="s">
        <v>85</v>
      </c>
      <c r="O33" s="31" t="s">
        <v>46</v>
      </c>
    </row>
    <row r="34" spans="1:15" ht="14" x14ac:dyDescent="0.15">
      <c r="B34" s="29" t="s">
        <v>86</v>
      </c>
      <c r="C34" s="30" t="s">
        <v>87</v>
      </c>
      <c r="D34" s="30" t="s">
        <v>88</v>
      </c>
      <c r="E34" s="30" t="s">
        <v>89</v>
      </c>
      <c r="F34" s="30" t="s">
        <v>90</v>
      </c>
      <c r="G34" s="30" t="s">
        <v>91</v>
      </c>
      <c r="H34" s="30" t="s">
        <v>92</v>
      </c>
      <c r="I34" s="30" t="s">
        <v>93</v>
      </c>
      <c r="J34" s="30" t="s">
        <v>94</v>
      </c>
      <c r="K34" s="30" t="s">
        <v>95</v>
      </c>
      <c r="L34" s="30" t="s">
        <v>96</v>
      </c>
      <c r="M34" s="30" t="s">
        <v>97</v>
      </c>
      <c r="N34" s="30" t="s">
        <v>98</v>
      </c>
      <c r="O34" s="31" t="s">
        <v>46</v>
      </c>
    </row>
    <row r="35" spans="1:15" ht="14" x14ac:dyDescent="0.15">
      <c r="B35" s="29" t="s">
        <v>99</v>
      </c>
      <c r="C35" s="30" t="s">
        <v>100</v>
      </c>
      <c r="D35" s="30" t="s">
        <v>101</v>
      </c>
      <c r="E35" s="30" t="s">
        <v>102</v>
      </c>
      <c r="F35" s="30" t="s">
        <v>103</v>
      </c>
      <c r="G35" s="30" t="s">
        <v>104</v>
      </c>
      <c r="H35" s="30" t="s">
        <v>105</v>
      </c>
      <c r="I35" s="30" t="s">
        <v>106</v>
      </c>
      <c r="J35" s="30" t="s">
        <v>107</v>
      </c>
      <c r="K35" s="30" t="s">
        <v>108</v>
      </c>
      <c r="L35" s="30" t="s">
        <v>109</v>
      </c>
      <c r="M35" s="30" t="s">
        <v>110</v>
      </c>
      <c r="N35" s="30" t="s">
        <v>111</v>
      </c>
      <c r="O35" s="31" t="s">
        <v>46</v>
      </c>
    </row>
    <row r="36" spans="1:15" ht="14" x14ac:dyDescent="0.15">
      <c r="B36" s="29" t="s">
        <v>112</v>
      </c>
      <c r="C36" s="30" t="s">
        <v>113</v>
      </c>
      <c r="D36" s="30" t="s">
        <v>114</v>
      </c>
      <c r="E36" s="30" t="s">
        <v>115</v>
      </c>
      <c r="F36" s="30" t="s">
        <v>116</v>
      </c>
      <c r="G36" s="30" t="s">
        <v>117</v>
      </c>
      <c r="H36" s="30" t="s">
        <v>118</v>
      </c>
      <c r="I36" s="30" t="s">
        <v>119</v>
      </c>
      <c r="J36" s="30" t="s">
        <v>120</v>
      </c>
      <c r="K36" s="30" t="s">
        <v>121</v>
      </c>
      <c r="L36" s="30" t="s">
        <v>122</v>
      </c>
      <c r="M36" s="30" t="s">
        <v>123</v>
      </c>
      <c r="N36" s="30" t="s">
        <v>124</v>
      </c>
      <c r="O36" s="31" t="s">
        <v>46</v>
      </c>
    </row>
    <row r="37" spans="1:15" ht="14" x14ac:dyDescent="0.15">
      <c r="B37" s="29" t="s">
        <v>125</v>
      </c>
      <c r="C37" s="30" t="s">
        <v>126</v>
      </c>
      <c r="D37" s="30" t="s">
        <v>127</v>
      </c>
      <c r="E37" s="30" t="s">
        <v>128</v>
      </c>
      <c r="F37" s="30" t="s">
        <v>129</v>
      </c>
      <c r="G37" s="30" t="s">
        <v>130</v>
      </c>
      <c r="H37" s="30" t="s">
        <v>131</v>
      </c>
      <c r="I37" s="30" t="s">
        <v>132</v>
      </c>
      <c r="J37" s="30" t="s">
        <v>133</v>
      </c>
      <c r="K37" s="30" t="s">
        <v>134</v>
      </c>
      <c r="L37" s="30" t="s">
        <v>135</v>
      </c>
      <c r="M37" s="30" t="s">
        <v>136</v>
      </c>
      <c r="N37" s="30" t="s">
        <v>137</v>
      </c>
      <c r="O37" s="31" t="s">
        <v>46</v>
      </c>
    </row>
    <row r="39" spans="1:15" ht="14" x14ac:dyDescent="0.15">
      <c r="A39" s="26" t="s">
        <v>138</v>
      </c>
      <c r="B39" s="27"/>
    </row>
    <row r="40" spans="1:15" x14ac:dyDescent="0.15">
      <c r="A40" s="23" t="s">
        <v>139</v>
      </c>
      <c r="B40" s="23">
        <v>0</v>
      </c>
    </row>
    <row r="42" spans="1:15" x14ac:dyDescent="0.15">
      <c r="B42" s="28"/>
      <c r="C42" s="29">
        <v>1</v>
      </c>
      <c r="D42" s="29">
        <v>2</v>
      </c>
      <c r="E42" s="29">
        <v>3</v>
      </c>
      <c r="F42" s="29">
        <v>4</v>
      </c>
      <c r="G42" s="29">
        <v>5</v>
      </c>
      <c r="H42" s="29">
        <v>6</v>
      </c>
      <c r="I42" s="29">
        <v>7</v>
      </c>
      <c r="J42" s="29">
        <v>8</v>
      </c>
      <c r="K42" s="29">
        <v>9</v>
      </c>
      <c r="L42" s="29">
        <v>10</v>
      </c>
      <c r="M42" s="29">
        <v>11</v>
      </c>
      <c r="N42" s="29">
        <v>12</v>
      </c>
    </row>
    <row r="43" spans="1:15" ht="14" x14ac:dyDescent="0.15">
      <c r="B43" s="29" t="s">
        <v>33</v>
      </c>
      <c r="C43" s="32">
        <v>172</v>
      </c>
      <c r="D43" s="32">
        <v>129</v>
      </c>
      <c r="E43" s="32">
        <v>143</v>
      </c>
      <c r="F43" s="33"/>
      <c r="G43" s="33"/>
      <c r="H43" s="33"/>
      <c r="I43" s="33"/>
      <c r="J43" s="33"/>
      <c r="K43" s="33"/>
      <c r="L43" s="33"/>
      <c r="M43" s="33"/>
      <c r="N43" s="33"/>
      <c r="O43" s="31" t="s">
        <v>140</v>
      </c>
    </row>
    <row r="44" spans="1:15" ht="14" x14ac:dyDescent="0.15">
      <c r="B44" s="29" t="s">
        <v>47</v>
      </c>
      <c r="C44" s="34">
        <v>2884</v>
      </c>
      <c r="D44" s="35">
        <v>3247</v>
      </c>
      <c r="E44" s="34">
        <v>3170</v>
      </c>
      <c r="F44" s="34">
        <v>2262</v>
      </c>
      <c r="G44" s="34">
        <v>2492</v>
      </c>
      <c r="H44" s="36">
        <v>1833</v>
      </c>
      <c r="I44" s="34">
        <v>2687</v>
      </c>
      <c r="J44" s="35">
        <v>3346</v>
      </c>
      <c r="K44" s="34">
        <v>2471</v>
      </c>
      <c r="L44" s="33"/>
      <c r="M44" s="33"/>
      <c r="N44" s="33"/>
      <c r="O44" s="31" t="s">
        <v>140</v>
      </c>
    </row>
    <row r="45" spans="1:15" ht="14" x14ac:dyDescent="0.15">
      <c r="B45" s="29" t="s">
        <v>60</v>
      </c>
      <c r="C45" s="37">
        <v>8651</v>
      </c>
      <c r="D45" s="38">
        <v>6826</v>
      </c>
      <c r="E45" s="38">
        <v>6369</v>
      </c>
      <c r="F45" s="35">
        <v>3590</v>
      </c>
      <c r="G45" s="39">
        <v>4856</v>
      </c>
      <c r="H45" s="35">
        <v>3703</v>
      </c>
      <c r="I45" s="40">
        <v>8102</v>
      </c>
      <c r="J45" s="41">
        <v>5972</v>
      </c>
      <c r="K45" s="38">
        <v>6579</v>
      </c>
      <c r="L45" s="33"/>
      <c r="M45" s="33"/>
      <c r="N45" s="33"/>
      <c r="O45" s="31" t="s">
        <v>140</v>
      </c>
    </row>
    <row r="46" spans="1:15" ht="14" x14ac:dyDescent="0.15">
      <c r="B46" s="29" t="s">
        <v>73</v>
      </c>
      <c r="C46" s="36">
        <v>1323</v>
      </c>
      <c r="D46" s="32">
        <v>1105</v>
      </c>
      <c r="E46" s="32">
        <v>1165</v>
      </c>
      <c r="F46" s="32">
        <v>268</v>
      </c>
      <c r="G46" s="32">
        <v>310</v>
      </c>
      <c r="H46" s="32">
        <v>309</v>
      </c>
      <c r="I46" s="32">
        <v>592</v>
      </c>
      <c r="J46" s="32">
        <v>569</v>
      </c>
      <c r="K46" s="32">
        <v>675</v>
      </c>
      <c r="L46" s="33"/>
      <c r="M46" s="33"/>
      <c r="N46" s="33"/>
      <c r="O46" s="31" t="s">
        <v>140</v>
      </c>
    </row>
    <row r="47" spans="1:15" ht="14" x14ac:dyDescent="0.15">
      <c r="B47" s="29" t="s">
        <v>86</v>
      </c>
      <c r="C47" s="38">
        <v>7184</v>
      </c>
      <c r="D47" s="38">
        <v>7156</v>
      </c>
      <c r="E47" s="40">
        <v>8113</v>
      </c>
      <c r="F47" s="35">
        <v>3670</v>
      </c>
      <c r="G47" s="34">
        <v>2960</v>
      </c>
      <c r="H47" s="34">
        <v>2867</v>
      </c>
      <c r="I47" s="35">
        <v>3313</v>
      </c>
      <c r="J47" s="34">
        <v>2638</v>
      </c>
      <c r="K47" s="35">
        <v>3809</v>
      </c>
      <c r="L47" s="33"/>
      <c r="M47" s="33"/>
      <c r="N47" s="33"/>
      <c r="O47" s="31" t="s">
        <v>140</v>
      </c>
    </row>
    <row r="48" spans="1:15" ht="14" x14ac:dyDescent="0.15">
      <c r="B48" s="29" t="s">
        <v>99</v>
      </c>
      <c r="C48" s="42">
        <v>13049</v>
      </c>
      <c r="D48" s="43">
        <v>14671</v>
      </c>
      <c r="E48" s="44">
        <v>12136</v>
      </c>
      <c r="F48" s="38">
        <v>6526</v>
      </c>
      <c r="G48" s="41">
        <v>6020</v>
      </c>
      <c r="H48" s="41">
        <v>6299</v>
      </c>
      <c r="I48" s="41">
        <v>6092</v>
      </c>
      <c r="J48" s="40">
        <v>8041</v>
      </c>
      <c r="K48" s="37">
        <v>8454</v>
      </c>
      <c r="L48" s="33"/>
      <c r="M48" s="33"/>
      <c r="N48" s="33"/>
      <c r="O48" s="31" t="s">
        <v>140</v>
      </c>
    </row>
    <row r="49" spans="2:15" ht="14" x14ac:dyDescent="0.15">
      <c r="B49" s="29" t="s">
        <v>112</v>
      </c>
      <c r="C49" s="45">
        <v>10151</v>
      </c>
      <c r="D49" s="37">
        <v>9328</v>
      </c>
      <c r="E49" s="46">
        <v>11458</v>
      </c>
      <c r="F49" s="35">
        <v>3520</v>
      </c>
      <c r="G49" s="35">
        <v>3549</v>
      </c>
      <c r="H49" s="35">
        <v>3408</v>
      </c>
      <c r="I49" s="35">
        <v>3675</v>
      </c>
      <c r="J49" s="35">
        <v>3927</v>
      </c>
      <c r="K49" s="35">
        <v>4235</v>
      </c>
      <c r="L49" s="33"/>
      <c r="M49" s="33"/>
      <c r="N49" s="33"/>
      <c r="O49" s="31" t="s">
        <v>140</v>
      </c>
    </row>
    <row r="50" spans="2:15" ht="14" x14ac:dyDescent="0.15">
      <c r="B50" s="29" t="s">
        <v>125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1" t="s">
        <v>140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D482F-6B23-497F-9579-005AAFB10370}">
  <dimension ref="A2:O50"/>
  <sheetViews>
    <sheetView topLeftCell="B39" zoomScale="234" workbookViewId="0">
      <selection activeCell="I49" sqref="I49:K49"/>
    </sheetView>
  </sheetViews>
  <sheetFormatPr baseColWidth="10" defaultColWidth="8.83203125" defaultRowHeight="13" x14ac:dyDescent="0.15"/>
  <cols>
    <col min="1" max="1" width="20.83203125" style="23" customWidth="1"/>
    <col min="2" max="2" width="12.83203125" style="23" customWidth="1"/>
    <col min="3" max="16384" width="8.83203125" style="23"/>
  </cols>
  <sheetData>
    <row r="2" spans="1:2" x14ac:dyDescent="0.15">
      <c r="A2" s="23" t="s">
        <v>0</v>
      </c>
      <c r="B2" s="23" t="s">
        <v>1</v>
      </c>
    </row>
    <row r="4" spans="1:2" x14ac:dyDescent="0.15">
      <c r="A4" s="23" t="s">
        <v>2</v>
      </c>
      <c r="B4" s="23" t="s">
        <v>3</v>
      </c>
    </row>
    <row r="5" spans="1:2" x14ac:dyDescent="0.15">
      <c r="A5" s="23" t="s">
        <v>4</v>
      </c>
      <c r="B5" s="23" t="s">
        <v>5</v>
      </c>
    </row>
    <row r="6" spans="1:2" x14ac:dyDescent="0.15">
      <c r="A6" s="23" t="s">
        <v>6</v>
      </c>
      <c r="B6" s="23" t="s">
        <v>142</v>
      </c>
    </row>
    <row r="7" spans="1:2" x14ac:dyDescent="0.15">
      <c r="A7" s="23" t="s">
        <v>8</v>
      </c>
      <c r="B7" s="24">
        <v>45576</v>
      </c>
    </row>
    <row r="8" spans="1:2" x14ac:dyDescent="0.15">
      <c r="A8" s="23" t="s">
        <v>9</v>
      </c>
      <c r="B8" s="25">
        <v>0.59607638888888892</v>
      </c>
    </row>
    <row r="9" spans="1:2" x14ac:dyDescent="0.15">
      <c r="A9" s="23" t="s">
        <v>10</v>
      </c>
      <c r="B9" s="23" t="s">
        <v>11</v>
      </c>
    </row>
    <row r="10" spans="1:2" x14ac:dyDescent="0.15">
      <c r="A10" s="23" t="s">
        <v>12</v>
      </c>
      <c r="B10" s="23" t="s">
        <v>13</v>
      </c>
    </row>
    <row r="11" spans="1:2" x14ac:dyDescent="0.15">
      <c r="A11" s="23" t="s">
        <v>14</v>
      </c>
      <c r="B11" s="23" t="s">
        <v>15</v>
      </c>
    </row>
    <row r="13" spans="1:2" ht="14" x14ac:dyDescent="0.15">
      <c r="A13" s="26" t="s">
        <v>16</v>
      </c>
      <c r="B13" s="27"/>
    </row>
    <row r="14" spans="1:2" x14ac:dyDescent="0.15">
      <c r="A14" s="23" t="s">
        <v>17</v>
      </c>
      <c r="B14" s="23" t="s">
        <v>18</v>
      </c>
    </row>
    <row r="15" spans="1:2" x14ac:dyDescent="0.15">
      <c r="A15" s="23" t="s">
        <v>19</v>
      </c>
      <c r="B15" s="23" t="s">
        <v>20</v>
      </c>
    </row>
    <row r="16" spans="1:2" x14ac:dyDescent="0.15">
      <c r="A16" s="23" t="s">
        <v>21</v>
      </c>
    </row>
    <row r="17" spans="1:15" x14ac:dyDescent="0.15">
      <c r="A17" s="23" t="s">
        <v>22</v>
      </c>
      <c r="B17" s="23" t="s">
        <v>23</v>
      </c>
    </row>
    <row r="18" spans="1:15" x14ac:dyDescent="0.15">
      <c r="B18" s="23" t="s">
        <v>24</v>
      </c>
    </row>
    <row r="19" spans="1:15" x14ac:dyDescent="0.15">
      <c r="B19" s="23" t="s">
        <v>25</v>
      </c>
    </row>
    <row r="20" spans="1:15" x14ac:dyDescent="0.15">
      <c r="B20" s="23" t="s">
        <v>26</v>
      </c>
    </row>
    <row r="21" spans="1:15" x14ac:dyDescent="0.15">
      <c r="B21" s="23" t="s">
        <v>27</v>
      </c>
    </row>
    <row r="22" spans="1:15" x14ac:dyDescent="0.15">
      <c r="B22" s="23" t="s">
        <v>28</v>
      </c>
    </row>
    <row r="23" spans="1:15" x14ac:dyDescent="0.15">
      <c r="B23" s="23" t="s">
        <v>29</v>
      </c>
    </row>
    <row r="24" spans="1:15" x14ac:dyDescent="0.15">
      <c r="B24" s="23" t="s">
        <v>30</v>
      </c>
    </row>
    <row r="25" spans="1:15" x14ac:dyDescent="0.15">
      <c r="B25" s="23" t="s">
        <v>31</v>
      </c>
    </row>
    <row r="27" spans="1:15" ht="14" x14ac:dyDescent="0.15">
      <c r="A27" s="26" t="s">
        <v>32</v>
      </c>
      <c r="B27" s="27"/>
    </row>
    <row r="29" spans="1:15" x14ac:dyDescent="0.15">
      <c r="B29" s="28"/>
      <c r="C29" s="29">
        <v>1</v>
      </c>
      <c r="D29" s="29">
        <v>2</v>
      </c>
      <c r="E29" s="29">
        <v>3</v>
      </c>
      <c r="F29" s="29">
        <v>4</v>
      </c>
      <c r="G29" s="29">
        <v>5</v>
      </c>
      <c r="H29" s="29">
        <v>6</v>
      </c>
      <c r="I29" s="29">
        <v>7</v>
      </c>
      <c r="J29" s="29">
        <v>8</v>
      </c>
      <c r="K29" s="29">
        <v>9</v>
      </c>
      <c r="L29" s="29">
        <v>10</v>
      </c>
      <c r="M29" s="29">
        <v>11</v>
      </c>
      <c r="N29" s="29">
        <v>12</v>
      </c>
    </row>
    <row r="30" spans="1:15" ht="14" x14ac:dyDescent="0.15">
      <c r="B30" s="29" t="s">
        <v>33</v>
      </c>
      <c r="C30" s="30" t="s">
        <v>34</v>
      </c>
      <c r="D30" s="30" t="s">
        <v>35</v>
      </c>
      <c r="E30" s="30" t="s">
        <v>36</v>
      </c>
      <c r="F30" s="30" t="s">
        <v>37</v>
      </c>
      <c r="G30" s="30" t="s">
        <v>38</v>
      </c>
      <c r="H30" s="30" t="s">
        <v>39</v>
      </c>
      <c r="I30" s="30" t="s">
        <v>40</v>
      </c>
      <c r="J30" s="30" t="s">
        <v>41</v>
      </c>
      <c r="K30" s="30" t="s">
        <v>42</v>
      </c>
      <c r="L30" s="30" t="s">
        <v>43</v>
      </c>
      <c r="M30" s="30" t="s">
        <v>44</v>
      </c>
      <c r="N30" s="30" t="s">
        <v>45</v>
      </c>
      <c r="O30" s="31" t="s">
        <v>46</v>
      </c>
    </row>
    <row r="31" spans="1:15" ht="14" x14ac:dyDescent="0.15">
      <c r="B31" s="29" t="s">
        <v>47</v>
      </c>
      <c r="C31" s="30" t="s">
        <v>48</v>
      </c>
      <c r="D31" s="30" t="s">
        <v>49</v>
      </c>
      <c r="E31" s="30" t="s">
        <v>50</v>
      </c>
      <c r="F31" s="30" t="s">
        <v>51</v>
      </c>
      <c r="G31" s="30" t="s">
        <v>52</v>
      </c>
      <c r="H31" s="30" t="s">
        <v>53</v>
      </c>
      <c r="I31" s="30" t="s">
        <v>54</v>
      </c>
      <c r="J31" s="30" t="s">
        <v>55</v>
      </c>
      <c r="K31" s="30" t="s">
        <v>56</v>
      </c>
      <c r="L31" s="30" t="s">
        <v>57</v>
      </c>
      <c r="M31" s="30" t="s">
        <v>58</v>
      </c>
      <c r="N31" s="30" t="s">
        <v>59</v>
      </c>
      <c r="O31" s="31" t="s">
        <v>46</v>
      </c>
    </row>
    <row r="32" spans="1:15" ht="14" x14ac:dyDescent="0.15">
      <c r="B32" s="29" t="s">
        <v>60</v>
      </c>
      <c r="C32" s="30" t="s">
        <v>61</v>
      </c>
      <c r="D32" s="30" t="s">
        <v>62</v>
      </c>
      <c r="E32" s="30" t="s">
        <v>63</v>
      </c>
      <c r="F32" s="30" t="s">
        <v>64</v>
      </c>
      <c r="G32" s="30" t="s">
        <v>65</v>
      </c>
      <c r="H32" s="30" t="s">
        <v>66</v>
      </c>
      <c r="I32" s="30" t="s">
        <v>67</v>
      </c>
      <c r="J32" s="30" t="s">
        <v>68</v>
      </c>
      <c r="K32" s="30" t="s">
        <v>69</v>
      </c>
      <c r="L32" s="30" t="s">
        <v>70</v>
      </c>
      <c r="M32" s="30" t="s">
        <v>71</v>
      </c>
      <c r="N32" s="30" t="s">
        <v>72</v>
      </c>
      <c r="O32" s="31" t="s">
        <v>46</v>
      </c>
    </row>
    <row r="33" spans="1:15" ht="14" x14ac:dyDescent="0.15">
      <c r="B33" s="29" t="s">
        <v>73</v>
      </c>
      <c r="C33" s="30" t="s">
        <v>74</v>
      </c>
      <c r="D33" s="30" t="s">
        <v>75</v>
      </c>
      <c r="E33" s="30" t="s">
        <v>76</v>
      </c>
      <c r="F33" s="30" t="s">
        <v>77</v>
      </c>
      <c r="G33" s="30" t="s">
        <v>78</v>
      </c>
      <c r="H33" s="30" t="s">
        <v>79</v>
      </c>
      <c r="I33" s="30" t="s">
        <v>80</v>
      </c>
      <c r="J33" s="30" t="s">
        <v>81</v>
      </c>
      <c r="K33" s="30" t="s">
        <v>82</v>
      </c>
      <c r="L33" s="30" t="s">
        <v>83</v>
      </c>
      <c r="M33" s="30" t="s">
        <v>84</v>
      </c>
      <c r="N33" s="30" t="s">
        <v>85</v>
      </c>
      <c r="O33" s="31" t="s">
        <v>46</v>
      </c>
    </row>
    <row r="34" spans="1:15" ht="14" x14ac:dyDescent="0.15">
      <c r="B34" s="29" t="s">
        <v>86</v>
      </c>
      <c r="C34" s="30" t="s">
        <v>87</v>
      </c>
      <c r="D34" s="30" t="s">
        <v>88</v>
      </c>
      <c r="E34" s="30" t="s">
        <v>89</v>
      </c>
      <c r="F34" s="30" t="s">
        <v>90</v>
      </c>
      <c r="G34" s="30" t="s">
        <v>91</v>
      </c>
      <c r="H34" s="30" t="s">
        <v>92</v>
      </c>
      <c r="I34" s="30" t="s">
        <v>93</v>
      </c>
      <c r="J34" s="30" t="s">
        <v>94</v>
      </c>
      <c r="K34" s="30" t="s">
        <v>95</v>
      </c>
      <c r="L34" s="30" t="s">
        <v>96</v>
      </c>
      <c r="M34" s="30" t="s">
        <v>97</v>
      </c>
      <c r="N34" s="30" t="s">
        <v>98</v>
      </c>
      <c r="O34" s="31" t="s">
        <v>46</v>
      </c>
    </row>
    <row r="35" spans="1:15" ht="14" x14ac:dyDescent="0.15">
      <c r="B35" s="29" t="s">
        <v>99</v>
      </c>
      <c r="C35" s="30" t="s">
        <v>100</v>
      </c>
      <c r="D35" s="30" t="s">
        <v>101</v>
      </c>
      <c r="E35" s="30" t="s">
        <v>102</v>
      </c>
      <c r="F35" s="30" t="s">
        <v>103</v>
      </c>
      <c r="G35" s="30" t="s">
        <v>104</v>
      </c>
      <c r="H35" s="30" t="s">
        <v>105</v>
      </c>
      <c r="I35" s="30" t="s">
        <v>106</v>
      </c>
      <c r="J35" s="30" t="s">
        <v>107</v>
      </c>
      <c r="K35" s="30" t="s">
        <v>108</v>
      </c>
      <c r="L35" s="30" t="s">
        <v>109</v>
      </c>
      <c r="M35" s="30" t="s">
        <v>110</v>
      </c>
      <c r="N35" s="30" t="s">
        <v>111</v>
      </c>
      <c r="O35" s="31" t="s">
        <v>46</v>
      </c>
    </row>
    <row r="36" spans="1:15" ht="14" x14ac:dyDescent="0.15">
      <c r="B36" s="29" t="s">
        <v>112</v>
      </c>
      <c r="C36" s="30" t="s">
        <v>113</v>
      </c>
      <c r="D36" s="30" t="s">
        <v>114</v>
      </c>
      <c r="E36" s="30" t="s">
        <v>115</v>
      </c>
      <c r="F36" s="30" t="s">
        <v>116</v>
      </c>
      <c r="G36" s="30" t="s">
        <v>117</v>
      </c>
      <c r="H36" s="30" t="s">
        <v>118</v>
      </c>
      <c r="I36" s="30" t="s">
        <v>119</v>
      </c>
      <c r="J36" s="30" t="s">
        <v>120</v>
      </c>
      <c r="K36" s="30" t="s">
        <v>121</v>
      </c>
      <c r="L36" s="30" t="s">
        <v>122</v>
      </c>
      <c r="M36" s="30" t="s">
        <v>123</v>
      </c>
      <c r="N36" s="30" t="s">
        <v>124</v>
      </c>
      <c r="O36" s="31" t="s">
        <v>46</v>
      </c>
    </row>
    <row r="37" spans="1:15" ht="14" x14ac:dyDescent="0.15">
      <c r="B37" s="29" t="s">
        <v>125</v>
      </c>
      <c r="C37" s="30" t="s">
        <v>126</v>
      </c>
      <c r="D37" s="30" t="s">
        <v>127</v>
      </c>
      <c r="E37" s="30" t="s">
        <v>128</v>
      </c>
      <c r="F37" s="30" t="s">
        <v>129</v>
      </c>
      <c r="G37" s="30" t="s">
        <v>130</v>
      </c>
      <c r="H37" s="30" t="s">
        <v>131</v>
      </c>
      <c r="I37" s="30" t="s">
        <v>132</v>
      </c>
      <c r="J37" s="30" t="s">
        <v>133</v>
      </c>
      <c r="K37" s="30" t="s">
        <v>134</v>
      </c>
      <c r="L37" s="30" t="s">
        <v>135</v>
      </c>
      <c r="M37" s="30" t="s">
        <v>136</v>
      </c>
      <c r="N37" s="30" t="s">
        <v>137</v>
      </c>
      <c r="O37" s="31" t="s">
        <v>46</v>
      </c>
    </row>
    <row r="39" spans="1:15" ht="14" x14ac:dyDescent="0.15">
      <c r="A39" s="26" t="s">
        <v>138</v>
      </c>
      <c r="B39" s="27"/>
    </row>
    <row r="40" spans="1:15" x14ac:dyDescent="0.15">
      <c r="A40" s="23" t="s">
        <v>139</v>
      </c>
      <c r="B40" s="23">
        <v>0</v>
      </c>
    </row>
    <row r="42" spans="1:15" x14ac:dyDescent="0.15">
      <c r="B42" s="28"/>
      <c r="C42" s="29">
        <v>1</v>
      </c>
      <c r="D42" s="29">
        <v>2</v>
      </c>
      <c r="E42" s="29">
        <v>3</v>
      </c>
      <c r="F42" s="29">
        <v>4</v>
      </c>
      <c r="G42" s="29">
        <v>5</v>
      </c>
      <c r="H42" s="29">
        <v>6</v>
      </c>
      <c r="I42" s="29">
        <v>7</v>
      </c>
      <c r="J42" s="29">
        <v>8</v>
      </c>
      <c r="K42" s="29">
        <v>9</v>
      </c>
      <c r="L42" s="29">
        <v>10</v>
      </c>
      <c r="M42" s="29">
        <v>11</v>
      </c>
      <c r="N42" s="29">
        <v>12</v>
      </c>
    </row>
    <row r="43" spans="1:15" ht="14" x14ac:dyDescent="0.15">
      <c r="B43" s="29" t="s">
        <v>33</v>
      </c>
      <c r="C43" s="32">
        <v>109</v>
      </c>
      <c r="D43" s="32">
        <v>106</v>
      </c>
      <c r="E43" s="32">
        <v>133</v>
      </c>
      <c r="F43" s="33"/>
      <c r="G43" s="33"/>
      <c r="H43" s="33"/>
      <c r="I43" s="33"/>
      <c r="J43" s="33"/>
      <c r="K43" s="33"/>
      <c r="L43" s="33"/>
      <c r="M43" s="33"/>
      <c r="N43" s="33"/>
      <c r="O43" s="31" t="s">
        <v>140</v>
      </c>
    </row>
    <row r="44" spans="1:15" ht="14" x14ac:dyDescent="0.15">
      <c r="B44" s="29" t="s">
        <v>47</v>
      </c>
      <c r="C44" s="34">
        <v>4823</v>
      </c>
      <c r="D44" s="34">
        <v>5574</v>
      </c>
      <c r="E44" s="34">
        <v>4732</v>
      </c>
      <c r="F44" s="36">
        <v>2476</v>
      </c>
      <c r="G44" s="36">
        <v>3089</v>
      </c>
      <c r="H44" s="36">
        <v>3455</v>
      </c>
      <c r="I44" s="36">
        <v>3354</v>
      </c>
      <c r="J44" s="36">
        <v>3088</v>
      </c>
      <c r="K44" s="36">
        <v>3115</v>
      </c>
      <c r="L44" s="33"/>
      <c r="M44" s="33"/>
      <c r="N44" s="33"/>
      <c r="O44" s="31" t="s">
        <v>140</v>
      </c>
    </row>
    <row r="45" spans="1:15" ht="14" x14ac:dyDescent="0.15">
      <c r="B45" s="29" t="s">
        <v>60</v>
      </c>
      <c r="C45" s="35">
        <v>7148</v>
      </c>
      <c r="D45" s="41">
        <v>11835</v>
      </c>
      <c r="E45" s="39">
        <v>8861</v>
      </c>
      <c r="F45" s="34">
        <v>4046</v>
      </c>
      <c r="G45" s="34">
        <v>5854</v>
      </c>
      <c r="H45" s="34">
        <v>5106</v>
      </c>
      <c r="I45" s="34">
        <v>5753</v>
      </c>
      <c r="J45" s="34">
        <v>5843</v>
      </c>
      <c r="K45" s="35">
        <v>6366</v>
      </c>
      <c r="L45" s="33"/>
      <c r="M45" s="33"/>
      <c r="N45" s="33"/>
      <c r="O45" s="31" t="s">
        <v>140</v>
      </c>
    </row>
    <row r="46" spans="1:15" ht="14" x14ac:dyDescent="0.15">
      <c r="B46" s="29" t="s">
        <v>73</v>
      </c>
      <c r="C46" s="40">
        <v>15357</v>
      </c>
      <c r="D46" s="37">
        <v>16040</v>
      </c>
      <c r="E46" s="37">
        <v>16750</v>
      </c>
      <c r="F46" s="39">
        <v>8920</v>
      </c>
      <c r="G46" s="39">
        <v>9884</v>
      </c>
      <c r="H46" s="35">
        <v>7489</v>
      </c>
      <c r="I46" s="39">
        <v>8606</v>
      </c>
      <c r="J46" s="35">
        <v>7325</v>
      </c>
      <c r="K46" s="35">
        <v>7207</v>
      </c>
      <c r="L46" s="33"/>
      <c r="M46" s="33"/>
      <c r="N46" s="33"/>
      <c r="O46" s="31" t="s">
        <v>140</v>
      </c>
    </row>
    <row r="47" spans="1:15" ht="14" x14ac:dyDescent="0.15">
      <c r="B47" s="29" t="s">
        <v>86</v>
      </c>
      <c r="C47" s="34">
        <v>5828</v>
      </c>
      <c r="D47" s="35">
        <v>6424</v>
      </c>
      <c r="E47" s="35">
        <v>6628</v>
      </c>
      <c r="F47" s="36">
        <v>3771</v>
      </c>
      <c r="G47" s="36">
        <v>3497</v>
      </c>
      <c r="H47" s="36">
        <v>3387</v>
      </c>
      <c r="I47" s="36">
        <v>3092</v>
      </c>
      <c r="J47" s="36">
        <v>3256</v>
      </c>
      <c r="K47" s="36">
        <v>3218</v>
      </c>
      <c r="L47" s="33"/>
      <c r="M47" s="33"/>
      <c r="N47" s="33"/>
      <c r="O47" s="31" t="s">
        <v>140</v>
      </c>
    </row>
    <row r="48" spans="1:15" ht="14" x14ac:dyDescent="0.15">
      <c r="B48" s="29" t="s">
        <v>99</v>
      </c>
      <c r="C48" s="40">
        <v>14583</v>
      </c>
      <c r="D48" s="40">
        <v>15718</v>
      </c>
      <c r="E48" s="38">
        <v>12953</v>
      </c>
      <c r="F48" s="35">
        <v>7381</v>
      </c>
      <c r="G48" s="35">
        <v>7930</v>
      </c>
      <c r="H48" s="35">
        <v>7441</v>
      </c>
      <c r="I48" s="39">
        <v>9146</v>
      </c>
      <c r="J48" s="41">
        <v>10122</v>
      </c>
      <c r="K48" s="39">
        <v>9067</v>
      </c>
      <c r="L48" s="33"/>
      <c r="M48" s="33"/>
      <c r="N48" s="33"/>
      <c r="O48" s="31" t="s">
        <v>140</v>
      </c>
    </row>
    <row r="49" spans="2:15" ht="14" x14ac:dyDescent="0.15">
      <c r="B49" s="29" t="s">
        <v>112</v>
      </c>
      <c r="C49" s="43">
        <v>26780</v>
      </c>
      <c r="D49" s="43">
        <v>26669</v>
      </c>
      <c r="E49" s="43">
        <v>27491</v>
      </c>
      <c r="F49" s="37">
        <v>16986</v>
      </c>
      <c r="G49" s="37">
        <v>16260</v>
      </c>
      <c r="H49" s="40">
        <v>14147</v>
      </c>
      <c r="I49" s="41">
        <v>11563</v>
      </c>
      <c r="J49" s="38">
        <v>13171</v>
      </c>
      <c r="K49" s="38">
        <v>13708</v>
      </c>
      <c r="L49" s="33"/>
      <c r="M49" s="33"/>
      <c r="N49" s="33"/>
      <c r="O49" s="31" t="s">
        <v>140</v>
      </c>
    </row>
    <row r="50" spans="2:15" ht="14" x14ac:dyDescent="0.15">
      <c r="B50" s="29" t="s">
        <v>125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1" t="s">
        <v>140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86B2B-1249-D749-80D6-D9947F275313}">
  <dimension ref="A2:AA56"/>
  <sheetViews>
    <sheetView tabSelected="1" topLeftCell="A31" zoomScale="117" workbookViewId="0">
      <selection activeCell="G56" sqref="G56:H56"/>
    </sheetView>
  </sheetViews>
  <sheetFormatPr baseColWidth="10" defaultRowHeight="13" x14ac:dyDescent="0.15"/>
  <cols>
    <col min="1" max="1" width="16.5" customWidth="1"/>
    <col min="2" max="2" width="12" bestFit="1" customWidth="1"/>
    <col min="3" max="3" width="12.6640625" bestFit="1" customWidth="1"/>
    <col min="4" max="5" width="18.5" bestFit="1" customWidth="1"/>
    <col min="6" max="6" width="12.6640625" bestFit="1" customWidth="1"/>
    <col min="7" max="8" width="18.5" bestFit="1" customWidth="1"/>
    <col min="9" max="9" width="18.5" customWidth="1"/>
    <col min="11" max="11" width="12.5" bestFit="1" customWidth="1"/>
    <col min="12" max="12" width="13" bestFit="1" customWidth="1"/>
    <col min="13" max="14" width="18.83203125" bestFit="1" customWidth="1"/>
    <col min="15" max="15" width="12.6640625" bestFit="1" customWidth="1"/>
    <col min="16" max="17" width="18.5" bestFit="1" customWidth="1"/>
  </cols>
  <sheetData>
    <row r="2" spans="1:17" x14ac:dyDescent="0.15">
      <c r="B2" s="66" t="s">
        <v>167</v>
      </c>
    </row>
    <row r="4" spans="1:17" ht="16" x14ac:dyDescent="0.2">
      <c r="B4" s="47" t="s">
        <v>143</v>
      </c>
      <c r="C4" s="65" t="s">
        <v>161</v>
      </c>
      <c r="D4" s="66" t="s">
        <v>162</v>
      </c>
      <c r="E4" s="66" t="s">
        <v>163</v>
      </c>
      <c r="F4" s="66" t="s">
        <v>164</v>
      </c>
      <c r="G4" s="66" t="s">
        <v>165</v>
      </c>
      <c r="H4" s="67" t="s">
        <v>166</v>
      </c>
      <c r="I4" s="47"/>
      <c r="J4" s="48"/>
      <c r="K4" s="49" t="s">
        <v>143</v>
      </c>
      <c r="L4" s="49" t="s">
        <v>144</v>
      </c>
      <c r="M4" s="49" t="s">
        <v>145</v>
      </c>
      <c r="N4" s="49" t="s">
        <v>146</v>
      </c>
      <c r="O4" s="49" t="s">
        <v>147</v>
      </c>
      <c r="P4" s="49" t="s">
        <v>148</v>
      </c>
      <c r="Q4" s="49" t="s">
        <v>149</v>
      </c>
    </row>
    <row r="5" spans="1:17" ht="16" x14ac:dyDescent="0.2">
      <c r="B5" s="9">
        <v>188</v>
      </c>
      <c r="C5" s="14">
        <v>9518</v>
      </c>
      <c r="D5" s="16">
        <v>14157</v>
      </c>
      <c r="E5" s="13">
        <v>8368</v>
      </c>
      <c r="F5" s="17">
        <v>26543</v>
      </c>
      <c r="G5" s="19">
        <v>25180</v>
      </c>
      <c r="H5" s="21">
        <v>18907</v>
      </c>
      <c r="I5" s="51"/>
      <c r="J5" s="48" t="s">
        <v>150</v>
      </c>
      <c r="K5" s="52">
        <f>B15</f>
        <v>6.4861035784254039E-3</v>
      </c>
      <c r="L5" s="52">
        <f t="shared" ref="L5:Q5" si="0">C15</f>
        <v>0.38670902188229822</v>
      </c>
      <c r="M5" s="52">
        <f t="shared" si="0"/>
        <v>0.44167487575680431</v>
      </c>
      <c r="N5" s="52">
        <f t="shared" si="0"/>
        <v>0.24828715950723321</v>
      </c>
      <c r="O5" s="52">
        <f t="shared" si="0"/>
        <v>1</v>
      </c>
      <c r="P5" s="52">
        <f t="shared" si="0"/>
        <v>0.78164189181710519</v>
      </c>
      <c r="Q5" s="52">
        <f t="shared" si="0"/>
        <v>0.61165284956888433</v>
      </c>
    </row>
    <row r="6" spans="1:17" ht="16" x14ac:dyDescent="0.2">
      <c r="B6" s="9">
        <v>204</v>
      </c>
      <c r="C6" s="15">
        <v>12620</v>
      </c>
      <c r="D6" s="15">
        <v>13869</v>
      </c>
      <c r="E6" s="12">
        <v>6905</v>
      </c>
      <c r="F6" s="18">
        <v>31540</v>
      </c>
      <c r="G6" s="19">
        <v>23906</v>
      </c>
      <c r="H6" s="21">
        <v>19152</v>
      </c>
      <c r="I6" s="51"/>
      <c r="J6" s="48" t="s">
        <v>151</v>
      </c>
      <c r="K6" s="53">
        <f>B33</f>
        <v>1.114010437575271E-2</v>
      </c>
      <c r="L6" s="53" t="e">
        <f t="shared" ref="L6:Q6" si="1">C33</f>
        <v>#DIV/0!</v>
      </c>
      <c r="M6" s="53" t="e">
        <f t="shared" si="1"/>
        <v>#DIV/0!</v>
      </c>
      <c r="N6" s="53" t="e">
        <f t="shared" si="1"/>
        <v>#DIV/0!</v>
      </c>
      <c r="O6" s="53">
        <f t="shared" si="1"/>
        <v>1</v>
      </c>
      <c r="P6" s="53">
        <f t="shared" si="1"/>
        <v>0.47282717784022482</v>
      </c>
      <c r="Q6" s="53">
        <f t="shared" si="1"/>
        <v>0.56671517462866317</v>
      </c>
    </row>
    <row r="7" spans="1:17" ht="16" x14ac:dyDescent="0.2">
      <c r="B7" s="9">
        <v>194</v>
      </c>
      <c r="C7" s="15">
        <v>12800</v>
      </c>
      <c r="D7" s="15">
        <v>11878</v>
      </c>
      <c r="E7" s="13">
        <v>7159</v>
      </c>
      <c r="F7" s="18">
        <v>32264</v>
      </c>
      <c r="G7" s="20">
        <v>21533</v>
      </c>
      <c r="H7" s="22">
        <v>17202</v>
      </c>
      <c r="I7" s="51"/>
      <c r="J7" s="48" t="s">
        <v>152</v>
      </c>
      <c r="K7" s="52">
        <f>B53</f>
        <v>4.2994810971089693E-3</v>
      </c>
      <c r="L7" s="52" t="e">
        <f>C53</f>
        <v>#DIV/0!</v>
      </c>
      <c r="M7" s="52" t="e">
        <f>D53</f>
        <v>#DIV/0!</v>
      </c>
      <c r="N7" s="52" t="e">
        <f>E53</f>
        <v>#DIV/0!</v>
      </c>
      <c r="O7" s="52">
        <f>F53</f>
        <v>1</v>
      </c>
      <c r="P7" s="52">
        <f t="shared" ref="P7:Q7" si="2">G53</f>
        <v>0.58553249320484302</v>
      </c>
      <c r="Q7" s="52">
        <f t="shared" si="2"/>
        <v>0.47494440326167531</v>
      </c>
    </row>
    <row r="8" spans="1:17" ht="22" x14ac:dyDescent="0.25">
      <c r="B8" s="50"/>
      <c r="C8" s="51"/>
      <c r="D8" s="51"/>
      <c r="E8" s="51"/>
      <c r="F8" s="51"/>
      <c r="G8" s="51"/>
      <c r="H8" s="51"/>
      <c r="I8" s="51"/>
      <c r="J8" s="54" t="s">
        <v>153</v>
      </c>
      <c r="K8" s="55">
        <f>AVERAGE(K5:K7)</f>
        <v>7.3085630170956943E-3</v>
      </c>
      <c r="L8" s="55" t="e">
        <f t="shared" ref="L8:Q8" si="3">AVERAGE(L5:L7)</f>
        <v>#DIV/0!</v>
      </c>
      <c r="M8" s="55" t="e">
        <f t="shared" si="3"/>
        <v>#DIV/0!</v>
      </c>
      <c r="N8" s="55" t="e">
        <f t="shared" si="3"/>
        <v>#DIV/0!</v>
      </c>
      <c r="O8" s="55">
        <f t="shared" si="3"/>
        <v>1</v>
      </c>
      <c r="P8" s="55">
        <f t="shared" si="3"/>
        <v>0.61333385428739096</v>
      </c>
      <c r="Q8" s="55">
        <f t="shared" si="3"/>
        <v>0.5511041424864076</v>
      </c>
    </row>
    <row r="9" spans="1:17" ht="22" x14ac:dyDescent="0.25">
      <c r="B9" s="50"/>
      <c r="C9" s="51"/>
      <c r="D9" s="51"/>
      <c r="E9" s="51"/>
      <c r="F9" s="51"/>
      <c r="G9" s="51"/>
      <c r="H9" s="51"/>
      <c r="I9" s="51"/>
      <c r="J9" s="54" t="s">
        <v>154</v>
      </c>
      <c r="K9" s="56">
        <f>STDEV(K5:K7)</f>
        <v>3.4936887892704519E-3</v>
      </c>
      <c r="L9" s="56" t="e">
        <f t="shared" ref="L9:Q9" si="4">STDEV(L5:L7)</f>
        <v>#DIV/0!</v>
      </c>
      <c r="M9" s="56" t="e">
        <f t="shared" si="4"/>
        <v>#DIV/0!</v>
      </c>
      <c r="N9" s="56" t="e">
        <f t="shared" si="4"/>
        <v>#DIV/0!</v>
      </c>
      <c r="O9" s="56">
        <f t="shared" si="4"/>
        <v>0</v>
      </c>
      <c r="P9" s="56">
        <f t="shared" si="4"/>
        <v>0.15627321795716442</v>
      </c>
      <c r="Q9" s="56">
        <f t="shared" si="4"/>
        <v>6.9678390239317864E-2</v>
      </c>
    </row>
    <row r="10" spans="1:17" ht="22" x14ac:dyDescent="0.25">
      <c r="B10" s="50"/>
      <c r="C10" s="51"/>
      <c r="D10" s="51"/>
      <c r="E10" s="51"/>
      <c r="F10" s="51"/>
      <c r="G10" s="51"/>
      <c r="H10" s="51"/>
      <c r="I10" s="51"/>
    </row>
    <row r="11" spans="1:17" ht="22" x14ac:dyDescent="0.25">
      <c r="B11" s="50"/>
      <c r="C11" s="51"/>
      <c r="D11" s="51"/>
      <c r="E11" s="51"/>
      <c r="F11" s="51"/>
      <c r="G11" s="51"/>
      <c r="H11" s="51"/>
      <c r="I11" s="51"/>
    </row>
    <row r="12" spans="1:17" ht="22" x14ac:dyDescent="0.25">
      <c r="B12" s="50"/>
      <c r="C12" s="51"/>
      <c r="D12" s="51"/>
      <c r="E12" s="51"/>
      <c r="F12" s="51"/>
      <c r="G12" s="51"/>
      <c r="H12" s="51"/>
      <c r="I12" s="51"/>
    </row>
    <row r="13" spans="1:17" ht="22" x14ac:dyDescent="0.25">
      <c r="B13" s="50"/>
      <c r="C13" s="51"/>
      <c r="D13" s="51"/>
      <c r="E13" s="51"/>
      <c r="F13" s="51"/>
      <c r="G13" s="51"/>
      <c r="H13" s="51"/>
      <c r="I13" s="51"/>
      <c r="J13" s="50"/>
      <c r="K13" s="50"/>
      <c r="L13" s="50"/>
    </row>
    <row r="14" spans="1:17" ht="16" x14ac:dyDescent="0.2">
      <c r="A14" s="57" t="s">
        <v>155</v>
      </c>
      <c r="B14" s="58">
        <f>AVERAGE(B5:B13)</f>
        <v>195.33333333333334</v>
      </c>
      <c r="C14" s="58">
        <f t="shared" ref="C14:H14" si="5">AVERAGE(C5:C13)</f>
        <v>11646</v>
      </c>
      <c r="D14" s="58">
        <f t="shared" si="5"/>
        <v>13301.333333333334</v>
      </c>
      <c r="E14" s="58">
        <f t="shared" si="5"/>
        <v>7477.333333333333</v>
      </c>
      <c r="F14" s="58">
        <f>AVERAGE(F5:F13)</f>
        <v>30115.666666666668</v>
      </c>
      <c r="G14" s="58">
        <f t="shared" si="5"/>
        <v>23539.666666666668</v>
      </c>
      <c r="H14" s="58">
        <f t="shared" si="5"/>
        <v>18420.333333333332</v>
      </c>
      <c r="I14" s="58"/>
    </row>
    <row r="15" spans="1:17" ht="28" x14ac:dyDescent="0.15">
      <c r="A15" s="59" t="s">
        <v>156</v>
      </c>
      <c r="B15" s="60">
        <f t="shared" ref="B15:F15" si="6">B14/$F14</f>
        <v>6.4861035784254039E-3</v>
      </c>
      <c r="C15" s="60">
        <f t="shared" si="6"/>
        <v>0.38670902188229822</v>
      </c>
      <c r="D15" s="60">
        <f t="shared" si="6"/>
        <v>0.44167487575680431</v>
      </c>
      <c r="E15" s="60">
        <f t="shared" si="6"/>
        <v>0.24828715950723321</v>
      </c>
      <c r="F15" s="60">
        <f t="shared" si="6"/>
        <v>1</v>
      </c>
      <c r="G15" s="60">
        <f>G14/$F14</f>
        <v>0.78164189181710519</v>
      </c>
      <c r="H15" s="60">
        <f>H14/$F14</f>
        <v>0.61165284956888433</v>
      </c>
      <c r="I15" s="60"/>
    </row>
    <row r="16" spans="1:17" x14ac:dyDescent="0.15">
      <c r="A16" s="61"/>
      <c r="B16" s="60"/>
      <c r="C16" s="60"/>
      <c r="D16" s="60"/>
      <c r="E16" s="60"/>
      <c r="F16" s="60"/>
      <c r="G16" s="60"/>
      <c r="H16" s="60"/>
      <c r="I16" s="60"/>
    </row>
    <row r="17" spans="1:27" ht="22" x14ac:dyDescent="0.25">
      <c r="A17" s="59" t="s">
        <v>157</v>
      </c>
      <c r="B17" s="62">
        <f t="shared" ref="B17:D17" si="7">($F14-B14)/$F14</f>
        <v>0.99351389642157462</v>
      </c>
      <c r="C17" s="62">
        <f t="shared" si="7"/>
        <v>0.61329097811770172</v>
      </c>
      <c r="D17" s="62">
        <f t="shared" si="7"/>
        <v>0.55832512424319569</v>
      </c>
      <c r="E17" s="62">
        <f>($F14-E14)/$F14</f>
        <v>0.75171284049276688</v>
      </c>
      <c r="F17" s="62">
        <f t="shared" ref="F17:H17" si="8">($F14-F14)/$F14</f>
        <v>0</v>
      </c>
      <c r="G17" s="62">
        <f t="shared" si="8"/>
        <v>0.21835810818289483</v>
      </c>
      <c r="H17" s="62">
        <f t="shared" si="8"/>
        <v>0.38834715043111567</v>
      </c>
      <c r="I17" s="6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 x14ac:dyDescent="0.15">
      <c r="A18" t="s">
        <v>158</v>
      </c>
      <c r="G18" s="62">
        <f>(G14-F14)/F14</f>
        <v>-0.21835810818289483</v>
      </c>
      <c r="H18" s="62">
        <f>(H14-F14)/F14</f>
        <v>-0.38834715043111567</v>
      </c>
    </row>
    <row r="20" spans="1:27" x14ac:dyDescent="0.15">
      <c r="B20" s="66" t="s">
        <v>168</v>
      </c>
    </row>
    <row r="22" spans="1:27" ht="16" x14ac:dyDescent="0.2">
      <c r="B22" s="47" t="s">
        <v>143</v>
      </c>
      <c r="C22" s="65" t="s">
        <v>161</v>
      </c>
      <c r="D22" s="66" t="s">
        <v>162</v>
      </c>
      <c r="E22" s="66" t="s">
        <v>163</v>
      </c>
      <c r="F22" s="66" t="s">
        <v>164</v>
      </c>
      <c r="G22" s="66" t="s">
        <v>165</v>
      </c>
      <c r="H22" s="67" t="s">
        <v>166</v>
      </c>
      <c r="I22" s="47"/>
    </row>
    <row r="23" spans="1:27" ht="22" x14ac:dyDescent="0.25">
      <c r="B23" s="32">
        <v>172</v>
      </c>
      <c r="C23" s="50"/>
      <c r="D23" s="50"/>
      <c r="E23" s="50"/>
      <c r="F23" s="42">
        <v>13049</v>
      </c>
      <c r="G23" s="38">
        <v>6526</v>
      </c>
      <c r="H23" s="41">
        <v>6092</v>
      </c>
      <c r="I23" s="51"/>
    </row>
    <row r="24" spans="1:27" ht="22" x14ac:dyDescent="0.25">
      <c r="B24" s="32">
        <v>129</v>
      </c>
      <c r="C24" s="50"/>
      <c r="D24" s="50"/>
      <c r="E24" s="50"/>
      <c r="F24" s="43">
        <v>14671</v>
      </c>
      <c r="G24" s="41">
        <v>6020</v>
      </c>
      <c r="H24" s="40">
        <v>8041</v>
      </c>
      <c r="I24" s="51"/>
      <c r="J24" s="50"/>
      <c r="K24" s="50"/>
      <c r="L24" s="50"/>
      <c r="M24" s="50"/>
      <c r="N24" s="50"/>
      <c r="O24" s="50"/>
      <c r="P24" s="50"/>
      <c r="Q24" s="50"/>
      <c r="R24" s="50"/>
    </row>
    <row r="25" spans="1:27" ht="22" x14ac:dyDescent="0.25">
      <c r="B25" s="32">
        <v>143</v>
      </c>
      <c r="C25" s="50"/>
      <c r="D25" s="51"/>
      <c r="E25" s="51"/>
      <c r="F25" s="44">
        <v>12136</v>
      </c>
      <c r="G25" s="41">
        <v>6299</v>
      </c>
      <c r="H25" s="37">
        <v>8454</v>
      </c>
      <c r="I25" s="51"/>
      <c r="J25" s="50"/>
      <c r="K25" s="50"/>
      <c r="L25" s="50"/>
    </row>
    <row r="26" spans="1:27" ht="22" x14ac:dyDescent="0.25">
      <c r="B26" s="50"/>
      <c r="C26" s="51"/>
      <c r="D26" s="51"/>
      <c r="E26" s="51"/>
      <c r="F26" s="51"/>
      <c r="G26" s="51"/>
      <c r="H26" s="51"/>
      <c r="I26" s="51"/>
    </row>
    <row r="27" spans="1:27" ht="22" x14ac:dyDescent="0.25">
      <c r="B27" s="50"/>
      <c r="C27" s="51"/>
      <c r="D27" s="51"/>
      <c r="E27" s="51"/>
      <c r="F27" s="51"/>
      <c r="G27" s="51"/>
      <c r="H27" s="51"/>
      <c r="I27" s="51"/>
    </row>
    <row r="28" spans="1:27" ht="22" x14ac:dyDescent="0.25">
      <c r="B28" s="50"/>
      <c r="C28" s="51"/>
      <c r="D28" s="51"/>
      <c r="E28" s="51"/>
      <c r="F28" s="51"/>
      <c r="G28" s="51"/>
      <c r="H28" s="51"/>
      <c r="I28" s="51"/>
    </row>
    <row r="29" spans="1:27" ht="22" x14ac:dyDescent="0.25">
      <c r="B29" s="50"/>
      <c r="C29" s="51"/>
      <c r="D29" s="51"/>
      <c r="E29" s="51"/>
      <c r="F29" s="51"/>
      <c r="G29" s="51"/>
      <c r="H29" s="51"/>
      <c r="I29" s="51"/>
    </row>
    <row r="30" spans="1:27" ht="22" x14ac:dyDescent="0.25">
      <c r="B30" s="50"/>
      <c r="C30" s="51"/>
      <c r="D30" s="51"/>
      <c r="E30" s="51"/>
      <c r="F30" s="51"/>
      <c r="G30" s="51"/>
      <c r="H30" s="51"/>
      <c r="I30" s="51"/>
    </row>
    <row r="31" spans="1:27" ht="22" x14ac:dyDescent="0.25">
      <c r="B31" s="50"/>
      <c r="C31" s="51"/>
      <c r="D31" s="51"/>
      <c r="E31" s="51"/>
      <c r="F31" s="51"/>
      <c r="G31" s="51"/>
      <c r="H31" s="51"/>
      <c r="I31" s="51"/>
    </row>
    <row r="32" spans="1:27" ht="16" x14ac:dyDescent="0.2">
      <c r="A32" s="57" t="s">
        <v>155</v>
      </c>
      <c r="B32" s="58">
        <f>AVERAGE(B23:B31)</f>
        <v>148</v>
      </c>
      <c r="C32" s="58" t="e">
        <f t="shared" ref="C32:E32" si="9">AVERAGE(C23:C31)</f>
        <v>#DIV/0!</v>
      </c>
      <c r="D32" s="58" t="e">
        <f t="shared" si="9"/>
        <v>#DIV/0!</v>
      </c>
      <c r="E32" s="58" t="e">
        <f t="shared" si="9"/>
        <v>#DIV/0!</v>
      </c>
      <c r="F32" s="58">
        <f>AVERAGE(F23:F31)</f>
        <v>13285.333333333334</v>
      </c>
      <c r="G32" s="58">
        <f t="shared" ref="G32:H32" si="10">AVERAGE(G23:G31)</f>
        <v>6281.666666666667</v>
      </c>
      <c r="H32" s="58">
        <f t="shared" si="10"/>
        <v>7529</v>
      </c>
      <c r="I32" s="58"/>
    </row>
    <row r="33" spans="1:15" ht="28" x14ac:dyDescent="0.15">
      <c r="A33" s="59" t="s">
        <v>156</v>
      </c>
      <c r="B33" s="60">
        <f t="shared" ref="B33:F33" si="11">B32/$F32</f>
        <v>1.114010437575271E-2</v>
      </c>
      <c r="C33" s="60" t="e">
        <f t="shared" si="11"/>
        <v>#DIV/0!</v>
      </c>
      <c r="D33" s="60" t="e">
        <f t="shared" si="11"/>
        <v>#DIV/0!</v>
      </c>
      <c r="E33" s="60" t="e">
        <f t="shared" si="11"/>
        <v>#DIV/0!</v>
      </c>
      <c r="F33" s="60">
        <f t="shared" si="11"/>
        <v>1</v>
      </c>
      <c r="G33" s="60">
        <f>G32/$F32</f>
        <v>0.47282717784022482</v>
      </c>
      <c r="H33" s="60">
        <f>H32/$F32</f>
        <v>0.56671517462866317</v>
      </c>
      <c r="I33" s="60"/>
    </row>
    <row r="34" spans="1:15" x14ac:dyDescent="0.15">
      <c r="A34" s="59"/>
      <c r="B34" s="63" t="e">
        <f>B32/$C32</f>
        <v>#DIV/0!</v>
      </c>
      <c r="C34" s="63" t="e">
        <f>C32/$C32</f>
        <v>#DIV/0!</v>
      </c>
      <c r="D34" s="63" t="e">
        <f t="shared" ref="D34:H34" si="12">D32/$C32</f>
        <v>#DIV/0!</v>
      </c>
      <c r="E34" s="63" t="e">
        <f t="shared" si="12"/>
        <v>#DIV/0!</v>
      </c>
      <c r="F34" s="63" t="e">
        <f t="shared" si="12"/>
        <v>#DIV/0!</v>
      </c>
      <c r="G34" s="63" t="e">
        <f t="shared" si="12"/>
        <v>#DIV/0!</v>
      </c>
      <c r="H34" s="63" t="e">
        <f t="shared" si="12"/>
        <v>#DIV/0!</v>
      </c>
      <c r="I34" s="60"/>
    </row>
    <row r="36" spans="1:15" x14ac:dyDescent="0.15">
      <c r="B36" t="s">
        <v>159</v>
      </c>
    </row>
    <row r="37" spans="1:15" x14ac:dyDescent="0.15">
      <c r="A37" t="s">
        <v>160</v>
      </c>
      <c r="G37" s="62">
        <f>(G32-F32)/F32</f>
        <v>-0.52717282215977523</v>
      </c>
      <c r="H37" s="62">
        <f>(H32-F32)/F32</f>
        <v>-0.43328482537133683</v>
      </c>
    </row>
    <row r="42" spans="1:15" ht="16" x14ac:dyDescent="0.2">
      <c r="B42" s="47" t="s">
        <v>143</v>
      </c>
      <c r="C42" s="65" t="s">
        <v>161</v>
      </c>
      <c r="D42" s="66" t="s">
        <v>162</v>
      </c>
      <c r="E42" s="66" t="s">
        <v>163</v>
      </c>
      <c r="F42" s="66" t="s">
        <v>164</v>
      </c>
      <c r="G42" s="66" t="s">
        <v>165</v>
      </c>
      <c r="H42" s="67" t="s">
        <v>166</v>
      </c>
      <c r="I42" s="47"/>
    </row>
    <row r="43" spans="1:15" ht="22" x14ac:dyDescent="0.25">
      <c r="B43" s="32">
        <v>109</v>
      </c>
      <c r="C43" s="50"/>
      <c r="D43" s="50"/>
      <c r="E43" s="50"/>
      <c r="F43" s="43">
        <v>26780</v>
      </c>
      <c r="G43" s="37">
        <v>16986</v>
      </c>
      <c r="H43" s="41">
        <v>11563</v>
      </c>
      <c r="I43" s="51"/>
    </row>
    <row r="44" spans="1:15" ht="22" x14ac:dyDescent="0.25">
      <c r="B44" s="32">
        <v>106</v>
      </c>
      <c r="C44" s="50"/>
      <c r="D44" s="50"/>
      <c r="E44" s="50"/>
      <c r="F44" s="43">
        <v>26669</v>
      </c>
      <c r="G44" s="37">
        <v>16260</v>
      </c>
      <c r="H44" s="38">
        <v>13171</v>
      </c>
      <c r="I44" s="51"/>
    </row>
    <row r="45" spans="1:15" ht="22" x14ac:dyDescent="0.25">
      <c r="B45" s="32">
        <v>133</v>
      </c>
      <c r="C45" s="50"/>
      <c r="D45" s="50"/>
      <c r="E45" s="50"/>
      <c r="F45" s="43">
        <v>27491</v>
      </c>
      <c r="G45" s="40">
        <v>14147</v>
      </c>
      <c r="H45" s="38">
        <v>13708</v>
      </c>
      <c r="I45" s="64"/>
    </row>
    <row r="46" spans="1:15" ht="22" x14ac:dyDescent="0.25">
      <c r="B46" s="50"/>
      <c r="C46" s="51"/>
      <c r="D46" s="51"/>
      <c r="E46" s="51"/>
      <c r="F46" s="51"/>
      <c r="G46" s="51"/>
      <c r="H46" s="51"/>
      <c r="I46" s="51"/>
    </row>
    <row r="47" spans="1:15" ht="22" x14ac:dyDescent="0.25">
      <c r="B47" s="50"/>
      <c r="C47" s="51"/>
      <c r="D47" s="51"/>
      <c r="E47" s="51"/>
      <c r="F47" s="51"/>
      <c r="G47" s="51"/>
      <c r="H47" s="51"/>
      <c r="I47" s="51"/>
      <c r="J47" s="50"/>
      <c r="K47" s="50"/>
      <c r="L47" s="50"/>
    </row>
    <row r="48" spans="1:15" ht="22" x14ac:dyDescent="0.25">
      <c r="B48" s="50"/>
      <c r="C48" s="51"/>
      <c r="D48" s="51"/>
      <c r="E48" s="51"/>
      <c r="F48" s="51"/>
      <c r="G48" s="51"/>
      <c r="H48" s="51"/>
      <c r="I48" s="51"/>
      <c r="J48" s="50"/>
      <c r="K48" s="50"/>
      <c r="L48" s="50"/>
      <c r="M48" s="50"/>
      <c r="N48" s="50"/>
      <c r="O48" s="50"/>
    </row>
    <row r="49" spans="1:9" ht="16" x14ac:dyDescent="0.2">
      <c r="B49" s="51"/>
      <c r="C49" s="51"/>
      <c r="D49" s="51"/>
      <c r="E49" s="51"/>
      <c r="F49" s="51"/>
      <c r="G49" s="51"/>
      <c r="H49" s="51"/>
      <c r="I49" s="51"/>
    </row>
    <row r="50" spans="1:9" ht="16" x14ac:dyDescent="0.2">
      <c r="B50" s="51"/>
      <c r="C50" s="51"/>
      <c r="D50" s="51"/>
      <c r="E50" s="51"/>
      <c r="F50" s="51"/>
      <c r="G50" s="51"/>
      <c r="H50" s="51"/>
      <c r="I50" s="51"/>
    </row>
    <row r="51" spans="1:9" ht="16" x14ac:dyDescent="0.2">
      <c r="B51" s="51"/>
      <c r="C51" s="51"/>
      <c r="D51" s="51"/>
      <c r="E51" s="51"/>
      <c r="F51" s="51"/>
      <c r="G51" s="51"/>
      <c r="H51" s="51"/>
      <c r="I51" s="51"/>
    </row>
    <row r="52" spans="1:9" ht="16" x14ac:dyDescent="0.2">
      <c r="A52" s="57" t="s">
        <v>155</v>
      </c>
      <c r="B52" s="58">
        <f>AVERAGE(B43:B51)</f>
        <v>116</v>
      </c>
      <c r="C52" s="58" t="e">
        <f t="shared" ref="C52:E52" si="13">AVERAGE(C43:C51)</f>
        <v>#DIV/0!</v>
      </c>
      <c r="D52" s="58" t="e">
        <f t="shared" si="13"/>
        <v>#DIV/0!</v>
      </c>
      <c r="E52" s="58" t="e">
        <f t="shared" si="13"/>
        <v>#DIV/0!</v>
      </c>
      <c r="F52" s="58">
        <f>AVERAGE(F43:F51)</f>
        <v>26980</v>
      </c>
      <c r="G52" s="58">
        <f>AVERAGE(G43:G51)</f>
        <v>15797.666666666666</v>
      </c>
      <c r="H52" s="58">
        <f>AVERAGE(H43:H51)</f>
        <v>12814</v>
      </c>
      <c r="I52" s="58"/>
    </row>
    <row r="53" spans="1:9" ht="28" x14ac:dyDescent="0.15">
      <c r="A53" s="59" t="s">
        <v>156</v>
      </c>
      <c r="B53" s="60">
        <f t="shared" ref="B53:F53" si="14">B52/$F52</f>
        <v>4.2994810971089693E-3</v>
      </c>
      <c r="C53" s="60" t="e">
        <f t="shared" si="14"/>
        <v>#DIV/0!</v>
      </c>
      <c r="D53" s="60" t="e">
        <f t="shared" si="14"/>
        <v>#DIV/0!</v>
      </c>
      <c r="E53" s="60" t="e">
        <f t="shared" si="14"/>
        <v>#DIV/0!</v>
      </c>
      <c r="F53" s="60">
        <f t="shared" si="14"/>
        <v>1</v>
      </c>
      <c r="G53" s="60">
        <f>G52/$F52</f>
        <v>0.58553249320484302</v>
      </c>
      <c r="H53" s="60">
        <f>H52/$F52</f>
        <v>0.47494440326167531</v>
      </c>
      <c r="I53" s="60"/>
    </row>
    <row r="54" spans="1:9" x14ac:dyDescent="0.15">
      <c r="B54" s="63" t="e">
        <f>B52/$C52</f>
        <v>#DIV/0!</v>
      </c>
      <c r="C54" s="63" t="e">
        <f>C52/$C52</f>
        <v>#DIV/0!</v>
      </c>
      <c r="D54" s="63" t="e">
        <f t="shared" ref="D54:H54" si="15">D52/$C52</f>
        <v>#DIV/0!</v>
      </c>
      <c r="E54" s="63" t="e">
        <f t="shared" si="15"/>
        <v>#DIV/0!</v>
      </c>
      <c r="F54" s="63" t="e">
        <f t="shared" si="15"/>
        <v>#DIV/0!</v>
      </c>
      <c r="G54" s="63" t="e">
        <f t="shared" si="15"/>
        <v>#DIV/0!</v>
      </c>
      <c r="H54" s="63" t="e">
        <f t="shared" si="15"/>
        <v>#DIV/0!</v>
      </c>
    </row>
    <row r="56" spans="1:9" x14ac:dyDescent="0.15">
      <c r="A56" t="s">
        <v>160</v>
      </c>
      <c r="G56" s="62">
        <f>(G52-F52)/F52</f>
        <v>-0.41446750679515693</v>
      </c>
      <c r="H56" s="62">
        <f>(H52-F52)/F52</f>
        <v>-0.52505559673832469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Plate 1 - Sheet1</vt:lpstr>
      <vt:lpstr>Plate 2 - Sheet1</vt:lpstr>
      <vt:lpstr>Plate 3 - Sheet1</vt:lpstr>
      <vt:lpstr>analysis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Bakare Awakoaiye</dc:creator>
  <cp:lastModifiedBy>Cristina Vaca</cp:lastModifiedBy>
  <dcterms:created xsi:type="dcterms:W3CDTF">2011-01-18T20:51:17Z</dcterms:created>
  <dcterms:modified xsi:type="dcterms:W3CDTF">2024-10-14T17:27:30Z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